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1\Clienti\Pt site\Malusteni\DDS 2\"/>
    </mc:Choice>
  </mc:AlternateContent>
  <xr:revisionPtr revIDLastSave="0" documentId="8_{E3C7680D-93FF-4F49-8EF6-5135E014A9E9}" xr6:coauthVersionLast="45" xr6:coauthVersionMax="45" xr10:uidLastSave="{00000000-0000-0000-0000-000000000000}"/>
  <bookViews>
    <workbookView xWindow="6690" yWindow="2250" windowWidth="12210" windowHeight="13350" activeTab="2" xr2:uid="{A4609F96-4846-4BC1-BFF4-78273D00B40B}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E11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I11" i="3" s="1"/>
  <c r="J15" i="3"/>
  <c r="J14" i="3" s="1"/>
  <c r="J13" i="3" s="1"/>
  <c r="J12" i="3" s="1"/>
  <c r="J11" i="3" s="1"/>
  <c r="F16" i="3"/>
  <c r="K16" i="3" s="1"/>
  <c r="D18" i="3"/>
  <c r="D17" i="3" s="1"/>
  <c r="E18" i="3"/>
  <c r="E17" i="3" s="1"/>
  <c r="G18" i="3"/>
  <c r="G17" i="3" s="1"/>
  <c r="H18" i="3"/>
  <c r="H17" i="3" s="1"/>
  <c r="I18" i="3"/>
  <c r="I17" i="3" s="1"/>
  <c r="J18" i="3"/>
  <c r="J17" i="3" s="1"/>
  <c r="F19" i="3"/>
  <c r="K19" i="3" s="1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H13" i="2" s="1"/>
  <c r="I16" i="2"/>
  <c r="I15" i="2" s="1"/>
  <c r="I14" i="2" s="1"/>
  <c r="J16" i="2"/>
  <c r="J15" i="2" s="1"/>
  <c r="J14" i="2" s="1"/>
  <c r="F17" i="2"/>
  <c r="K17" i="2"/>
  <c r="F18" i="2"/>
  <c r="K18" i="2"/>
  <c r="D21" i="2"/>
  <c r="D20" i="2" s="1"/>
  <c r="D19" i="2" s="1"/>
  <c r="E21" i="2"/>
  <c r="E20" i="2" s="1"/>
  <c r="E19" i="2" s="1"/>
  <c r="F21" i="2"/>
  <c r="K21" i="2" s="1"/>
  <c r="G21" i="2"/>
  <c r="G20" i="2" s="1"/>
  <c r="H21" i="2"/>
  <c r="H20" i="2" s="1"/>
  <c r="H19" i="2" s="1"/>
  <c r="I21" i="2"/>
  <c r="I20" i="2" s="1"/>
  <c r="I19" i="2" s="1"/>
  <c r="J21" i="2"/>
  <c r="J20" i="2" s="1"/>
  <c r="J19" i="2" s="1"/>
  <c r="F22" i="2"/>
  <c r="K22" i="2"/>
  <c r="F23" i="2"/>
  <c r="K23" i="2" s="1"/>
  <c r="D24" i="2"/>
  <c r="E24" i="2"/>
  <c r="G24" i="2"/>
  <c r="F24" i="2" s="1"/>
  <c r="K24" i="2" s="1"/>
  <c r="H24" i="2"/>
  <c r="I24" i="2"/>
  <c r="J24" i="2"/>
  <c r="F25" i="2"/>
  <c r="K25" i="2"/>
  <c r="F26" i="2"/>
  <c r="K26" i="2"/>
  <c r="F27" i="2"/>
  <c r="K27" i="2"/>
  <c r="F28" i="2"/>
  <c r="K28" i="2" s="1"/>
  <c r="D30" i="2"/>
  <c r="E30" i="2"/>
  <c r="G30" i="2"/>
  <c r="F30" i="2" s="1"/>
  <c r="K30" i="2" s="1"/>
  <c r="H30" i="2"/>
  <c r="H29" i="2" s="1"/>
  <c r="I30" i="2"/>
  <c r="I29" i="2" s="1"/>
  <c r="J30" i="2"/>
  <c r="J29" i="2" s="1"/>
  <c r="F31" i="2"/>
  <c r="K31" i="2"/>
  <c r="F32" i="2"/>
  <c r="K32" i="2"/>
  <c r="F33" i="2"/>
  <c r="K33" i="2"/>
  <c r="D35" i="2"/>
  <c r="D34" i="2" s="1"/>
  <c r="E35" i="2"/>
  <c r="E34" i="2" s="1"/>
  <c r="G35" i="2"/>
  <c r="F35" i="2" s="1"/>
  <c r="K35" i="2" s="1"/>
  <c r="H35" i="2"/>
  <c r="H34" i="2" s="1"/>
  <c r="I35" i="2"/>
  <c r="I34" i="2" s="1"/>
  <c r="J35" i="2"/>
  <c r="J34" i="2" s="1"/>
  <c r="F36" i="2"/>
  <c r="K36" i="2" s="1"/>
  <c r="F37" i="2"/>
  <c r="K37" i="2"/>
  <c r="D39" i="2"/>
  <c r="D38" i="2" s="1"/>
  <c r="E39" i="2"/>
  <c r="E38" i="2" s="1"/>
  <c r="G39" i="2"/>
  <c r="G38" i="2" s="1"/>
  <c r="H39" i="2"/>
  <c r="H38" i="2" s="1"/>
  <c r="I39" i="2"/>
  <c r="I38" i="2" s="1"/>
  <c r="J39" i="2"/>
  <c r="J38" i="2" s="1"/>
  <c r="F40" i="2"/>
  <c r="K40" i="2"/>
  <c r="D44" i="2"/>
  <c r="D43" i="2" s="1"/>
  <c r="D42" i="2" s="1"/>
  <c r="E44" i="2"/>
  <c r="E43" i="2" s="1"/>
  <c r="E42" i="2" s="1"/>
  <c r="F44" i="2"/>
  <c r="K44" i="2" s="1"/>
  <c r="G44" i="2"/>
  <c r="G43" i="2" s="1"/>
  <c r="H44" i="2"/>
  <c r="H43" i="2" s="1"/>
  <c r="H42" i="2" s="1"/>
  <c r="I44" i="2"/>
  <c r="I43" i="2" s="1"/>
  <c r="I42" i="2" s="1"/>
  <c r="I41" i="2" s="1"/>
  <c r="J44" i="2"/>
  <c r="J43" i="2" s="1"/>
  <c r="J42" i="2" s="1"/>
  <c r="F45" i="2"/>
  <c r="K45" i="2"/>
  <c r="F46" i="2"/>
  <c r="K46" i="2" s="1"/>
  <c r="D48" i="2"/>
  <c r="E48" i="2"/>
  <c r="G48" i="2"/>
  <c r="F48" i="2" s="1"/>
  <c r="K48" i="2" s="1"/>
  <c r="H48" i="2"/>
  <c r="I48" i="2"/>
  <c r="I47" i="2" s="1"/>
  <c r="J48" i="2"/>
  <c r="J47" i="2" s="1"/>
  <c r="F49" i="2"/>
  <c r="K49" i="2"/>
  <c r="F50" i="2"/>
  <c r="K50" i="2"/>
  <c r="F51" i="2"/>
  <c r="K51" i="2"/>
  <c r="D53" i="2"/>
  <c r="D52" i="2" s="1"/>
  <c r="E53" i="2"/>
  <c r="E52" i="2" s="1"/>
  <c r="G53" i="2"/>
  <c r="F53" i="2" s="1"/>
  <c r="K53" i="2" s="1"/>
  <c r="H53" i="2"/>
  <c r="H52" i="2" s="1"/>
  <c r="I53" i="2"/>
  <c r="I52" i="2" s="1"/>
  <c r="J53" i="2"/>
  <c r="J52" i="2" s="1"/>
  <c r="F54" i="2"/>
  <c r="K54" i="2" s="1"/>
  <c r="D55" i="2"/>
  <c r="E55" i="2"/>
  <c r="G55" i="2"/>
  <c r="F55" i="2" s="1"/>
  <c r="K55" i="2" s="1"/>
  <c r="H55" i="2"/>
  <c r="I55" i="2"/>
  <c r="J55" i="2"/>
  <c r="F56" i="2"/>
  <c r="K56" i="2"/>
  <c r="D57" i="2"/>
  <c r="E57" i="2"/>
  <c r="G57" i="2"/>
  <c r="F57" i="2" s="1"/>
  <c r="K57" i="2" s="1"/>
  <c r="H57" i="2"/>
  <c r="I57" i="2"/>
  <c r="J57" i="2"/>
  <c r="F58" i="2"/>
  <c r="K58" i="2"/>
  <c r="D61" i="2"/>
  <c r="D60" i="2" s="1"/>
  <c r="D59" i="2" s="1"/>
  <c r="E61" i="2"/>
  <c r="E60" i="2" s="1"/>
  <c r="E59" i="2" s="1"/>
  <c r="F61" i="2"/>
  <c r="K61" i="2" s="1"/>
  <c r="G61" i="2"/>
  <c r="G60" i="2" s="1"/>
  <c r="H61" i="2"/>
  <c r="H60" i="2" s="1"/>
  <c r="H59" i="2" s="1"/>
  <c r="I61" i="2"/>
  <c r="I60" i="2" s="1"/>
  <c r="I59" i="2" s="1"/>
  <c r="J61" i="2"/>
  <c r="J60" i="2" s="1"/>
  <c r="J59" i="2" s="1"/>
  <c r="F62" i="2"/>
  <c r="K62" i="2"/>
  <c r="F63" i="2"/>
  <c r="K63" i="2" s="1"/>
  <c r="D64" i="2"/>
  <c r="E64" i="2"/>
  <c r="G64" i="2"/>
  <c r="F64" i="2" s="1"/>
  <c r="K64" i="2" s="1"/>
  <c r="H64" i="2"/>
  <c r="I64" i="2"/>
  <c r="J64" i="2"/>
  <c r="F65" i="2"/>
  <c r="K65" i="2"/>
  <c r="D17" i="1"/>
  <c r="D16" i="1" s="1"/>
  <c r="D15" i="1" s="1"/>
  <c r="E17" i="1"/>
  <c r="E16" i="1" s="1"/>
  <c r="E15" i="1" s="1"/>
  <c r="F17" i="1"/>
  <c r="K17" i="1" s="1"/>
  <c r="G17" i="1"/>
  <c r="G16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F19" i="1"/>
  <c r="K19" i="1" s="1"/>
  <c r="H21" i="1"/>
  <c r="H20" i="1" s="1"/>
  <c r="D22" i="1"/>
  <c r="D21" i="1" s="1"/>
  <c r="D20" i="1" s="1"/>
  <c r="E22" i="1"/>
  <c r="E21" i="1" s="1"/>
  <c r="E20" i="1" s="1"/>
  <c r="G22" i="1"/>
  <c r="F22" i="1" s="1"/>
  <c r="K22" i="1" s="1"/>
  <c r="H22" i="1"/>
  <c r="I22" i="1"/>
  <c r="I21" i="1" s="1"/>
  <c r="I20" i="1" s="1"/>
  <c r="J22" i="1"/>
  <c r="J21" i="1" s="1"/>
  <c r="J20" i="1" s="1"/>
  <c r="F23" i="1"/>
  <c r="K23" i="1"/>
  <c r="F24" i="1"/>
  <c r="K24" i="1"/>
  <c r="D25" i="1"/>
  <c r="E25" i="1"/>
  <c r="F25" i="1"/>
  <c r="K25" i="1" s="1"/>
  <c r="G25" i="1"/>
  <c r="H25" i="1"/>
  <c r="I25" i="1"/>
  <c r="J25" i="1"/>
  <c r="F26" i="1"/>
  <c r="K26" i="1"/>
  <c r="F27" i="1"/>
  <c r="K27" i="1" s="1"/>
  <c r="F28" i="1"/>
  <c r="K28" i="1"/>
  <c r="F29" i="1"/>
  <c r="K29" i="1"/>
  <c r="D31" i="1"/>
  <c r="E31" i="1"/>
  <c r="F31" i="1"/>
  <c r="K31" i="1" s="1"/>
  <c r="G31" i="1"/>
  <c r="G30" i="1" s="1"/>
  <c r="H31" i="1"/>
  <c r="H30" i="1" s="1"/>
  <c r="I31" i="1"/>
  <c r="I30" i="1" s="1"/>
  <c r="J31" i="1"/>
  <c r="J30" i="1" s="1"/>
  <c r="F32" i="1"/>
  <c r="K32" i="1"/>
  <c r="F33" i="1"/>
  <c r="K33" i="1" s="1"/>
  <c r="F34" i="1"/>
  <c r="K34" i="1"/>
  <c r="G35" i="1"/>
  <c r="F35" i="1" s="1"/>
  <c r="K35" i="1" s="1"/>
  <c r="D36" i="1"/>
  <c r="D35" i="1" s="1"/>
  <c r="E36" i="1"/>
  <c r="E35" i="1" s="1"/>
  <c r="G36" i="1"/>
  <c r="F36" i="1" s="1"/>
  <c r="K36" i="1" s="1"/>
  <c r="H36" i="1"/>
  <c r="H35" i="1" s="1"/>
  <c r="I36" i="1"/>
  <c r="I35" i="1" s="1"/>
  <c r="J36" i="1"/>
  <c r="J35" i="1" s="1"/>
  <c r="F37" i="1"/>
  <c r="K37" i="1"/>
  <c r="F38" i="1"/>
  <c r="K38" i="1"/>
  <c r="D39" i="1"/>
  <c r="D40" i="1"/>
  <c r="E40" i="1"/>
  <c r="E39" i="1" s="1"/>
  <c r="G40" i="1"/>
  <c r="F40" i="1" s="1"/>
  <c r="K40" i="1" s="1"/>
  <c r="H40" i="1"/>
  <c r="H39" i="1" s="1"/>
  <c r="I40" i="1"/>
  <c r="I39" i="1" s="1"/>
  <c r="J40" i="1"/>
  <c r="J39" i="1" s="1"/>
  <c r="F41" i="1"/>
  <c r="K41" i="1" s="1"/>
  <c r="D45" i="1"/>
  <c r="D44" i="1" s="1"/>
  <c r="D43" i="1" s="1"/>
  <c r="E45" i="1"/>
  <c r="E44" i="1" s="1"/>
  <c r="E43" i="1" s="1"/>
  <c r="G45" i="1"/>
  <c r="F45" i="1" s="1"/>
  <c r="K45" i="1" s="1"/>
  <c r="H45" i="1"/>
  <c r="H44" i="1" s="1"/>
  <c r="H43" i="1" s="1"/>
  <c r="I45" i="1"/>
  <c r="I44" i="1" s="1"/>
  <c r="I43" i="1" s="1"/>
  <c r="J45" i="1"/>
  <c r="J44" i="1" s="1"/>
  <c r="J43" i="1" s="1"/>
  <c r="F46" i="1"/>
  <c r="K46" i="1"/>
  <c r="F47" i="1"/>
  <c r="K47" i="1"/>
  <c r="D49" i="1"/>
  <c r="E49" i="1"/>
  <c r="F49" i="1"/>
  <c r="K49" i="1" s="1"/>
  <c r="G49" i="1"/>
  <c r="G48" i="1" s="1"/>
  <c r="H49" i="1"/>
  <c r="H48" i="1" s="1"/>
  <c r="I49" i="1"/>
  <c r="I48" i="1" s="1"/>
  <c r="J49" i="1"/>
  <c r="F50" i="1"/>
  <c r="K50" i="1"/>
  <c r="F51" i="1"/>
  <c r="K51" i="1" s="1"/>
  <c r="F52" i="1"/>
  <c r="K52" i="1"/>
  <c r="D54" i="1"/>
  <c r="D53" i="1" s="1"/>
  <c r="E54" i="1"/>
  <c r="E53" i="1" s="1"/>
  <c r="G54" i="1"/>
  <c r="G53" i="1" s="1"/>
  <c r="H54" i="1"/>
  <c r="H53" i="1" s="1"/>
  <c r="I54" i="1"/>
  <c r="I53" i="1" s="1"/>
  <c r="J54" i="1"/>
  <c r="J53" i="1" s="1"/>
  <c r="F55" i="1"/>
  <c r="K55" i="1"/>
  <c r="D56" i="1"/>
  <c r="E56" i="1"/>
  <c r="F56" i="1"/>
  <c r="K56" i="1" s="1"/>
  <c r="G56" i="1"/>
  <c r="H56" i="1"/>
  <c r="I56" i="1"/>
  <c r="J56" i="1"/>
  <c r="F57" i="1"/>
  <c r="K57" i="1"/>
  <c r="F58" i="1"/>
  <c r="K58" i="1" s="1"/>
  <c r="F59" i="1"/>
  <c r="K59" i="1"/>
  <c r="D61" i="1"/>
  <c r="D60" i="1" s="1"/>
  <c r="E61" i="1"/>
  <c r="E60" i="1" s="1"/>
  <c r="G61" i="1"/>
  <c r="F61" i="1" s="1"/>
  <c r="K61" i="1" s="1"/>
  <c r="H61" i="1"/>
  <c r="H60" i="1" s="1"/>
  <c r="I61" i="1"/>
  <c r="I60" i="1" s="1"/>
  <c r="J61" i="1"/>
  <c r="J60" i="1" s="1"/>
  <c r="F62" i="1"/>
  <c r="K62" i="1"/>
  <c r="D65" i="1"/>
  <c r="D64" i="1" s="1"/>
  <c r="D63" i="1" s="1"/>
  <c r="E65" i="1"/>
  <c r="E64" i="1" s="1"/>
  <c r="E63" i="1" s="1"/>
  <c r="F65" i="1"/>
  <c r="K65" i="1" s="1"/>
  <c r="G65" i="1"/>
  <c r="G64" i="1" s="1"/>
  <c r="H65" i="1"/>
  <c r="H64" i="1" s="1"/>
  <c r="H63" i="1" s="1"/>
  <c r="I65" i="1"/>
  <c r="I64" i="1" s="1"/>
  <c r="I63" i="1" s="1"/>
  <c r="J65" i="1"/>
  <c r="J64" i="1" s="1"/>
  <c r="J63" i="1" s="1"/>
  <c r="F66" i="1"/>
  <c r="K66" i="1"/>
  <c r="F67" i="1"/>
  <c r="K67" i="1" s="1"/>
  <c r="D68" i="1"/>
  <c r="E68" i="1"/>
  <c r="G68" i="1"/>
  <c r="F68" i="1" s="1"/>
  <c r="K68" i="1" s="1"/>
  <c r="H68" i="1"/>
  <c r="I68" i="1"/>
  <c r="J68" i="1"/>
  <c r="F69" i="1"/>
  <c r="K69" i="1"/>
  <c r="H11" i="3" l="1"/>
  <c r="F17" i="3"/>
  <c r="K17" i="3" s="1"/>
  <c r="D11" i="3"/>
  <c r="F18" i="3"/>
  <c r="K18" i="3" s="1"/>
  <c r="G14" i="3"/>
  <c r="F60" i="2"/>
  <c r="K60" i="2" s="1"/>
  <c r="G59" i="2"/>
  <c r="F59" i="2" s="1"/>
  <c r="K59" i="2" s="1"/>
  <c r="F20" i="2"/>
  <c r="K20" i="2" s="1"/>
  <c r="G19" i="2"/>
  <c r="F19" i="2" s="1"/>
  <c r="K19" i="2" s="1"/>
  <c r="J13" i="2"/>
  <c r="E41" i="2"/>
  <c r="J41" i="2"/>
  <c r="I13" i="2"/>
  <c r="I12" i="2" s="1"/>
  <c r="I11" i="2" s="1"/>
  <c r="E29" i="2"/>
  <c r="H47" i="2"/>
  <c r="H41" i="2" s="1"/>
  <c r="H12" i="2" s="1"/>
  <c r="H11" i="2" s="1"/>
  <c r="F43" i="2"/>
  <c r="K43" i="2" s="1"/>
  <c r="G42" i="2"/>
  <c r="D29" i="2"/>
  <c r="D13" i="2" s="1"/>
  <c r="E13" i="2"/>
  <c r="E12" i="2" s="1"/>
  <c r="E11" i="2" s="1"/>
  <c r="E47" i="2"/>
  <c r="D47" i="2"/>
  <c r="D41" i="2" s="1"/>
  <c r="F38" i="2"/>
  <c r="K38" i="2" s="1"/>
  <c r="F39" i="2"/>
  <c r="K39" i="2" s="1"/>
  <c r="G47" i="2"/>
  <c r="F47" i="2" s="1"/>
  <c r="K47" i="2" s="1"/>
  <c r="G29" i="2"/>
  <c r="F29" i="2" s="1"/>
  <c r="K29" i="2" s="1"/>
  <c r="G15" i="2"/>
  <c r="G34" i="2"/>
  <c r="F34" i="2" s="1"/>
  <c r="K34" i="2" s="1"/>
  <c r="G52" i="2"/>
  <c r="F52" i="2" s="1"/>
  <c r="K52" i="2" s="1"/>
  <c r="G63" i="1"/>
  <c r="F63" i="1" s="1"/>
  <c r="K63" i="1" s="1"/>
  <c r="F64" i="1"/>
  <c r="K64" i="1" s="1"/>
  <c r="I42" i="1"/>
  <c r="F30" i="1"/>
  <c r="K30" i="1" s="1"/>
  <c r="J14" i="1"/>
  <c r="E48" i="1"/>
  <c r="H42" i="1"/>
  <c r="I14" i="1"/>
  <c r="I13" i="1" s="1"/>
  <c r="E14" i="1"/>
  <c r="E13" i="1" s="1"/>
  <c r="F48" i="1"/>
  <c r="D48" i="1"/>
  <c r="E30" i="1"/>
  <c r="H14" i="1"/>
  <c r="E42" i="1"/>
  <c r="D30" i="1"/>
  <c r="D14" i="1" s="1"/>
  <c r="D13" i="1" s="1"/>
  <c r="F16" i="1"/>
  <c r="K16" i="1" s="1"/>
  <c r="G15" i="1"/>
  <c r="F53" i="1"/>
  <c r="K53" i="1" s="1"/>
  <c r="J48" i="1"/>
  <c r="J42" i="1" s="1"/>
  <c r="D42" i="1"/>
  <c r="G60" i="1"/>
  <c r="F60" i="1" s="1"/>
  <c r="K60" i="1" s="1"/>
  <c r="F54" i="1"/>
  <c r="K54" i="1" s="1"/>
  <c r="G44" i="1"/>
  <c r="G21" i="1"/>
  <c r="G39" i="1"/>
  <c r="F39" i="1" s="1"/>
  <c r="K39" i="1" s="1"/>
  <c r="F14" i="3" l="1"/>
  <c r="K14" i="3" s="1"/>
  <c r="G13" i="3"/>
  <c r="D12" i="2"/>
  <c r="D11" i="2" s="1"/>
  <c r="J12" i="2"/>
  <c r="J11" i="2" s="1"/>
  <c r="F42" i="2"/>
  <c r="K42" i="2" s="1"/>
  <c r="G41" i="2"/>
  <c r="F41" i="2" s="1"/>
  <c r="K41" i="2" s="1"/>
  <c r="F15" i="2"/>
  <c r="K15" i="2" s="1"/>
  <c r="G14" i="2"/>
  <c r="D12" i="1"/>
  <c r="D11" i="1"/>
  <c r="G14" i="1"/>
  <c r="F15" i="1"/>
  <c r="K15" i="1" s="1"/>
  <c r="F21" i="1"/>
  <c r="K21" i="1" s="1"/>
  <c r="G20" i="1"/>
  <c r="F20" i="1" s="1"/>
  <c r="K20" i="1" s="1"/>
  <c r="H13" i="1"/>
  <c r="E12" i="1"/>
  <c r="E11" i="1"/>
  <c r="F44" i="1"/>
  <c r="K44" i="1" s="1"/>
  <c r="G43" i="1"/>
  <c r="J13" i="1"/>
  <c r="I11" i="1"/>
  <c r="I12" i="1"/>
  <c r="K48" i="1"/>
  <c r="F13" i="3" l="1"/>
  <c r="K13" i="3" s="1"/>
  <c r="G12" i="3"/>
  <c r="F14" i="2"/>
  <c r="K14" i="2" s="1"/>
  <c r="G13" i="2"/>
  <c r="G13" i="1"/>
  <c r="F14" i="1"/>
  <c r="K14" i="1" s="1"/>
  <c r="F43" i="1"/>
  <c r="K43" i="1" s="1"/>
  <c r="G42" i="1"/>
  <c r="F42" i="1" s="1"/>
  <c r="K42" i="1" s="1"/>
  <c r="H11" i="1"/>
  <c r="H12" i="1"/>
  <c r="J11" i="1"/>
  <c r="J12" i="1"/>
  <c r="F12" i="3" l="1"/>
  <c r="K12" i="3" s="1"/>
  <c r="G11" i="3"/>
  <c r="F11" i="3" s="1"/>
  <c r="K11" i="3" s="1"/>
  <c r="F13" i="2"/>
  <c r="K13" i="2" s="1"/>
  <c r="G12" i="2"/>
  <c r="G11" i="1"/>
  <c r="F11" i="1" s="1"/>
  <c r="K11" i="1" s="1"/>
  <c r="G12" i="1"/>
  <c r="F12" i="1" s="1"/>
  <c r="K12" i="1" s="1"/>
  <c r="F13" i="1"/>
  <c r="K13" i="1" s="1"/>
  <c r="F12" i="2" l="1"/>
  <c r="K12" i="2" s="1"/>
  <c r="G11" i="2"/>
  <c r="F11" i="2" s="1"/>
  <c r="K11" i="2" s="1"/>
</calcChain>
</file>

<file path=xl/sharedStrings.xml><?xml version="1.0" encoding="utf-8"?>
<sst xmlns="http://schemas.openxmlformats.org/spreadsheetml/2006/main" count="444" uniqueCount="237">
  <si>
    <t>CENTRALIZAT</t>
  </si>
  <si>
    <t xml:space="preserve"> Anexa 12</t>
  </si>
  <si>
    <t>Cont de executie - Venituri - Bugetul local</t>
  </si>
  <si>
    <t>Trimestrul: 2,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</si>
  <si>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</si>
  <si>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</si>
  <si>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</si>
  <si>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</si>
  <si>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</si>
  <si>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</si>
  <si>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</si>
  <si>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</si>
  <si>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</si>
  <si>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</si>
  <si>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</si>
  <si>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</si>
  <si>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</si>
  <si>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</si>
  <si>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</si>
  <si>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</si>
  <si>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</si>
  <si>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</si>
  <si>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</si>
  <si>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</si>
  <si>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</si>
  <si>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</si>
  <si>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</si>
  <si>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</si>
  <si>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</si>
  <si>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</si>
  <si>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</si>
  <si>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</si>
  <si>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</si>
  <si>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</si>
  <si>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</si>
  <si>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</si>
  <si>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</si>
  <si>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</si>
  <si>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</si>
  <si>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</si>
  <si>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</si>
  <si>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</si>
  <si>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</si>
  <si>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</si>
  <si>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</si>
  <si>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</si>
  <si>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</si>
  <si>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</si>
  <si>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</si>
  <si>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</si>
  <si>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</si>
  <si>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</si>
  <si>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</si>
  <si>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</si>
  <si>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</si>
  <si>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</si>
  <si>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</si>
  <si>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</si>
  <si>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</si>
  <si>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</si>
  <si>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</si>
  <si>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</si>
  <si>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</si>
  <si>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</si>
  <si>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</si>
  <si>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</si>
  <si>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</si>
  <si>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</si>
  <si>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</si>
  <si>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</si>
  <si>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</si>
  <si>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</si>
  <si>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</si>
  <si>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</si>
  <si>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</si>
  <si>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</si>
  <si>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</si>
  <si>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</si>
  <si>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</si>
  <si>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</si>
  <si>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</si>
  <si>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</si>
  <si>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</si>
  <si>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</si>
  <si>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</si>
  <si>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</si>
  <si>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</si>
  <si>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</si>
  <si>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</si>
  <si>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</si>
  <si>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</si>
  <si>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</si>
  <si>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</si>
  <si>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</si>
  <si>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</si>
  <si>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</si>
  <si>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</si>
  <si>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</si>
  <si>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</si>
  <si>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</si>
  <si>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</si>
  <si>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</si>
  <si>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</si>
  <si>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</si>
  <si>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</si>
  <si>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</si>
  <si>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</si>
  <si>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</si>
  <si>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</si>
  <si>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</si>
  <si>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</si>
  <si>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</si>
  <si>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</si>
  <si>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</si>
  <si>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</si>
  <si>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</si>
  <si>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</si>
  <si>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</si>
  <si>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</si>
  <si>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</si>
  <si>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</si>
  <si>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</si>
  <si>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</si>
  <si>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</si>
  <si>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</si>
  <si>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</si>
  <si>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</si>
  <si>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66</t>
  </si>
  <si>
    <t>Alte venituri din proprietate</t>
  </si>
  <si>
    <t>30.02.50</t>
  </si>
  <si>
    <t>69</t>
  </si>
  <si>
    <t>C2.  VANZARI DE BUNURI SI SERVICII (cod 33.02+34.02+35.02+36.02+37.02)</t>
  </si>
  <si>
    <t>00.14</t>
  </si>
  <si>
    <t>70</t>
  </si>
  <si>
    <t>Venituri din prestari de servicii si alte activitati (cod 33.02.08+33.02.10+33.02.12+33.02.24+33.02.27+33.02.28+33.02.50)</t>
  </si>
  <si>
    <t>33.02</t>
  </si>
  <si>
    <t>71</t>
  </si>
  <si>
    <t>Venituri din prestari de servicii</t>
  </si>
  <si>
    <t>33.02.08</t>
  </si>
  <si>
    <t>78</t>
  </si>
  <si>
    <t>Venituri din recuperarea cheltuielilor de judecata, imputatii si despagubiri</t>
  </si>
  <si>
    <t>33.02.28</t>
  </si>
  <si>
    <t>80</t>
  </si>
  <si>
    <t>Alte venituri din prestari de servicii si alte activitati</t>
  </si>
  <si>
    <t>33.02.50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</si>
  <si>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</si>
  <si>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</si>
  <si>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</si>
  <si>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</si>
  <si>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</si>
  <si>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</si>
  <si>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</si>
  <si>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</si>
  <si>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</si>
  <si>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</si>
  <si>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</si>
  <si>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</si>
  <si>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98</t>
  </si>
  <si>
    <t>Venituri din recuperarea cheltuielilor efectuate în cursul procesului de executare silită</t>
  </si>
  <si>
    <t>36.02.14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</si>
  <si>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</si>
  <si>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</si>
  <si>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</si>
  <si>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</si>
  <si>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</si>
  <si>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</si>
  <si>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</si>
  <si>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</si>
  <si>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</si>
  <si>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</si>
  <si>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</si>
  <si>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</si>
  <si>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</si>
  <si>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</si>
  <si>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</si>
  <si>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</si>
  <si>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</si>
  <si>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</si>
  <si>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</si>
  <si>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</si>
  <si>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</si>
  <si>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</si>
  <si>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</si>
  <si>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</si>
  <si>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</si>
  <si>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</si>
  <si>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</si>
  <si>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177</t>
  </si>
  <si>
    <t>Subventii din bugetul de stat pentru finantarea sanatatii</t>
  </si>
  <si>
    <t>42.02.41</t>
  </si>
  <si>
    <t>211</t>
  </si>
  <si>
    <t>Subventii de la alte administratii (cod. 43.02.01+43.02.04+43.02.07+43.02.08+43.02.20+43.02.21)</t>
  </si>
  <si>
    <t>43.02</t>
  </si>
  <si>
    <t>222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</si>
  <si>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</si>
  <si>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</si>
  <si>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</si>
  <si>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GHERGHESCU AUREL</t>
  </si>
  <si>
    <t>.</t>
  </si>
  <si>
    <t>CONTABIL,</t>
  </si>
  <si>
    <t>MANZU MARICELA</t>
  </si>
  <si>
    <t>Cont de executie - Venituri - Bugetul local - sectiunea functionare</t>
  </si>
  <si>
    <t>VENITURILE SECŢIUNII DE FUNCŢIONARE - TOTAL</t>
  </si>
  <si>
    <t>8</t>
  </si>
  <si>
    <t>12</t>
  </si>
  <si>
    <t>20</t>
  </si>
  <si>
    <t>31</t>
  </si>
  <si>
    <t>34</t>
  </si>
  <si>
    <t>36</t>
  </si>
  <si>
    <t>44</t>
  </si>
  <si>
    <t>45</t>
  </si>
  <si>
    <t>50</t>
  </si>
  <si>
    <t>51</t>
  </si>
  <si>
    <t>58</t>
  </si>
  <si>
    <t>64</t>
  </si>
  <si>
    <t>67</t>
  </si>
  <si>
    <t>68</t>
  </si>
  <si>
    <t>76</t>
  </si>
  <si>
    <t>82</t>
  </si>
  <si>
    <t>83</t>
  </si>
  <si>
    <t>89</t>
  </si>
  <si>
    <t>95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</si>
  <si>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</si>
  <si>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</si>
  <si>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</si>
  <si>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</si>
  <si>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</si>
  <si>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</si>
  <si>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</si>
  <si>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125</t>
  </si>
  <si>
    <t>145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</si>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</sst>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FEF52-A1EF-489D-B7DE-396B91915F2E}">
  <dimension ref="A1:T14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D13+D60+D63</f>
        <v>4477390</v>
      </c>
      <c r="E11" s="11">
        <f>E13+E60+E63</f>
        <v>1720000</v>
      </c>
      <c r="F11" s="11">
        <f>G11+H11</f>
        <v>1864022</v>
      </c>
      <c r="G11" s="11">
        <f>G13+G60+G63</f>
        <v>468549</v>
      </c>
      <c r="H11" s="11">
        <f>H13+H60+H63</f>
        <v>1395473</v>
      </c>
      <c r="I11" s="11">
        <f>I13+I60+I63</f>
        <v>1334375</v>
      </c>
      <c r="J11" s="11">
        <f>J13+J60+J63</f>
        <v>0</v>
      </c>
      <c r="K11" s="11">
        <f>F11-I11-J11</f>
        <v>529647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D13-D31</f>
        <v>1132000</v>
      </c>
      <c r="E12" s="11">
        <f>E13-E31</f>
        <v>581500</v>
      </c>
      <c r="F12" s="11">
        <f>G12+H12</f>
        <v>914627</v>
      </c>
      <c r="G12" s="11">
        <f>G13-G31</f>
        <v>468549</v>
      </c>
      <c r="H12" s="11">
        <f>H13-H31</f>
        <v>446078</v>
      </c>
      <c r="I12" s="11">
        <f>I13-I31</f>
        <v>384980</v>
      </c>
      <c r="J12" s="11">
        <f>J13-J31</f>
        <v>0</v>
      </c>
      <c r="K12" s="11">
        <f>F12-I12-J12</f>
        <v>529647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D14+D42</f>
        <v>3357000</v>
      </c>
      <c r="E13" s="11">
        <f>E14+E42</f>
        <v>1685500</v>
      </c>
      <c r="F13" s="11">
        <f>G13+H13</f>
        <v>1831396</v>
      </c>
      <c r="G13" s="11">
        <f>G14+G42</f>
        <v>468549</v>
      </c>
      <c r="H13" s="11">
        <f>H14+H42</f>
        <v>1362847</v>
      </c>
      <c r="I13" s="11">
        <f>I14+I42</f>
        <v>1301749</v>
      </c>
      <c r="J13" s="11">
        <f>J14+J42</f>
        <v>0</v>
      </c>
      <c r="K13" s="11">
        <f>F13-I13-J13</f>
        <v>529647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D15+D20+D30+D39</f>
        <v>3122000</v>
      </c>
      <c r="E14" s="11">
        <f>E15+E20+E30+E39</f>
        <v>1567000</v>
      </c>
      <c r="F14" s="11">
        <f>G14+H14</f>
        <v>1690197</v>
      </c>
      <c r="G14" s="11">
        <f>G15+G20+G30+G39</f>
        <v>379995</v>
      </c>
      <c r="H14" s="11">
        <f>H15+H20+H30+H39</f>
        <v>1310202</v>
      </c>
      <c r="I14" s="11">
        <f>I15+I20+I30+I39</f>
        <v>1238660</v>
      </c>
      <c r="J14" s="11">
        <f>J15+J20+J30+J39</f>
        <v>0</v>
      </c>
      <c r="K14" s="11">
        <f>F14-I14-J14</f>
        <v>451537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309000</v>
      </c>
      <c r="E15" s="11">
        <f>+E16</f>
        <v>156000</v>
      </c>
      <c r="F15" s="11">
        <f>G15+H15</f>
        <v>165474</v>
      </c>
      <c r="G15" s="11">
        <f>+G16</f>
        <v>0</v>
      </c>
      <c r="H15" s="11">
        <f>+H16</f>
        <v>165474</v>
      </c>
      <c r="I15" s="11">
        <f>+I16</f>
        <v>165474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+D17</f>
        <v>309000</v>
      </c>
      <c r="E16" s="11">
        <f>+E17</f>
        <v>156000</v>
      </c>
      <c r="F16" s="11">
        <f>G16+H16</f>
        <v>165474</v>
      </c>
      <c r="G16" s="11">
        <f>+G17</f>
        <v>0</v>
      </c>
      <c r="H16" s="11">
        <f>+H17</f>
        <v>165474</v>
      </c>
      <c r="I16" s="11">
        <f>+I17</f>
        <v>165474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37</v>
      </c>
      <c r="B17" s="10" t="s">
        <v>38</v>
      </c>
      <c r="C17" s="10" t="s">
        <v>39</v>
      </c>
      <c r="D17" s="11">
        <f>D18+D19</f>
        <v>309000</v>
      </c>
      <c r="E17" s="11">
        <f>E18+E19</f>
        <v>156000</v>
      </c>
      <c r="F17" s="11">
        <f>G17+H17</f>
        <v>165474</v>
      </c>
      <c r="G17" s="11">
        <f>G18+G19</f>
        <v>0</v>
      </c>
      <c r="H17" s="11">
        <f>H18+H19</f>
        <v>165474</v>
      </c>
      <c r="I17" s="11">
        <f>I18+I19</f>
        <v>165474</v>
      </c>
      <c r="J17" s="11">
        <f>J18+J19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v>152000</v>
      </c>
      <c r="E18" s="11">
        <v>76000</v>
      </c>
      <c r="F18" s="11">
        <f>G18+H18</f>
        <v>81184</v>
      </c>
      <c r="G18" s="11">
        <v>0</v>
      </c>
      <c r="H18" s="11">
        <v>81184</v>
      </c>
      <c r="I18" s="11">
        <v>81184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157000</v>
      </c>
      <c r="E19" s="11">
        <v>80000</v>
      </c>
      <c r="F19" s="11">
        <f>G19+H19</f>
        <v>84290</v>
      </c>
      <c r="G19" s="11">
        <v>0</v>
      </c>
      <c r="H19" s="11">
        <v>84290</v>
      </c>
      <c r="I19" s="11">
        <v>84290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</f>
        <v>482000</v>
      </c>
      <c r="E20" s="11">
        <f>E21</f>
        <v>248000</v>
      </c>
      <c r="F20" s="11">
        <f>G20+H20</f>
        <v>488781</v>
      </c>
      <c r="G20" s="11">
        <f>G21</f>
        <v>326355</v>
      </c>
      <c r="H20" s="11">
        <f>H21</f>
        <v>162426</v>
      </c>
      <c r="I20" s="11">
        <f>I21</f>
        <v>113627</v>
      </c>
      <c r="J20" s="11">
        <f>J21</f>
        <v>0</v>
      </c>
      <c r="K20" s="11">
        <f>F20-I20-J20</f>
        <v>375154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f>D22+D25+D29</f>
        <v>482000</v>
      </c>
      <c r="E21" s="11">
        <f>E22+E25+E29</f>
        <v>248000</v>
      </c>
      <c r="F21" s="11">
        <f>G21+H21</f>
        <v>488781</v>
      </c>
      <c r="G21" s="11">
        <f>G22+G25+G29</f>
        <v>326355</v>
      </c>
      <c r="H21" s="11">
        <f>H22+H25+H29</f>
        <v>162426</v>
      </c>
      <c r="I21" s="11">
        <f>I22+I25+I29</f>
        <v>113627</v>
      </c>
      <c r="J21" s="11">
        <f>J22+J25+J29</f>
        <v>0</v>
      </c>
      <c r="K21" s="11">
        <f>F21-I21-J21</f>
        <v>375154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D23+D24</f>
        <v>49000</v>
      </c>
      <c r="E22" s="11">
        <f>E23+E24</f>
        <v>26000</v>
      </c>
      <c r="F22" s="11">
        <f>G22+H22</f>
        <v>53375</v>
      </c>
      <c r="G22" s="11">
        <f>G23+G24</f>
        <v>31394</v>
      </c>
      <c r="H22" s="11">
        <f>H23+H24</f>
        <v>21981</v>
      </c>
      <c r="I22" s="11">
        <f>I23+I24</f>
        <v>17163</v>
      </c>
      <c r="J22" s="11">
        <f>J23+J24</f>
        <v>0</v>
      </c>
      <c r="K22" s="11">
        <f>F22-I22-J22</f>
        <v>36212</v>
      </c>
    </row>
    <row r="23" spans="1:11" s="6" customFormat="1" x14ac:dyDescent="0.25">
      <c r="A23" s="10" t="s">
        <v>55</v>
      </c>
      <c r="B23" s="10" t="s">
        <v>56</v>
      </c>
      <c r="C23" s="10" t="s">
        <v>57</v>
      </c>
      <c r="D23" s="11">
        <v>40000</v>
      </c>
      <c r="E23" s="11">
        <v>20000</v>
      </c>
      <c r="F23" s="11">
        <f>G23+H23</f>
        <v>36582</v>
      </c>
      <c r="G23" s="11">
        <v>24641</v>
      </c>
      <c r="H23" s="11">
        <v>11941</v>
      </c>
      <c r="I23" s="11">
        <v>11747</v>
      </c>
      <c r="J23" s="11">
        <v>0</v>
      </c>
      <c r="K23" s="11">
        <f>F23-I23-J23</f>
        <v>24835</v>
      </c>
    </row>
    <row r="24" spans="1:11" s="6" customFormat="1" x14ac:dyDescent="0.25">
      <c r="A24" s="10" t="s">
        <v>58</v>
      </c>
      <c r="B24" s="10" t="s">
        <v>59</v>
      </c>
      <c r="C24" s="10" t="s">
        <v>60</v>
      </c>
      <c r="D24" s="11">
        <v>9000</v>
      </c>
      <c r="E24" s="11">
        <v>6000</v>
      </c>
      <c r="F24" s="11">
        <f>G24+H24</f>
        <v>16793</v>
      </c>
      <c r="G24" s="11">
        <v>6753</v>
      </c>
      <c r="H24" s="11">
        <v>10040</v>
      </c>
      <c r="I24" s="11">
        <v>5416</v>
      </c>
      <c r="J24" s="11">
        <v>0</v>
      </c>
      <c r="K24" s="11">
        <f>F24-I24-J24</f>
        <v>11377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D26+D27+D28</f>
        <v>432500</v>
      </c>
      <c r="E25" s="11">
        <f>E26+E27+E28</f>
        <v>221500</v>
      </c>
      <c r="F25" s="11">
        <f>G25+H25</f>
        <v>434989</v>
      </c>
      <c r="G25" s="11">
        <f>G26+G27+G28</f>
        <v>294900</v>
      </c>
      <c r="H25" s="11">
        <f>H26+H27+H28</f>
        <v>140089</v>
      </c>
      <c r="I25" s="11">
        <f>I26+I27+I28</f>
        <v>96108</v>
      </c>
      <c r="J25" s="11">
        <f>J26+J27+J28</f>
        <v>0</v>
      </c>
      <c r="K25" s="11">
        <f>F25-I25-J25</f>
        <v>338881</v>
      </c>
    </row>
    <row r="26" spans="1:11" s="6" customFormat="1" ht="22.5" x14ac:dyDescent="0.25">
      <c r="A26" s="10" t="s">
        <v>64</v>
      </c>
      <c r="B26" s="10" t="s">
        <v>65</v>
      </c>
      <c r="C26" s="10" t="s">
        <v>66</v>
      </c>
      <c r="D26" s="11">
        <v>117000</v>
      </c>
      <c r="E26" s="11">
        <v>59000</v>
      </c>
      <c r="F26" s="11">
        <f>G26+H26</f>
        <v>117691</v>
      </c>
      <c r="G26" s="11">
        <v>87715</v>
      </c>
      <c r="H26" s="11">
        <v>29976</v>
      </c>
      <c r="I26" s="11">
        <v>20211</v>
      </c>
      <c r="J26" s="11">
        <v>0</v>
      </c>
      <c r="K26" s="11">
        <f>F26-I26-J26</f>
        <v>97480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v>1000</v>
      </c>
      <c r="E27" s="11">
        <v>1000</v>
      </c>
      <c r="F27" s="11">
        <f>G27+H27</f>
        <v>1042</v>
      </c>
      <c r="G27" s="11">
        <v>847</v>
      </c>
      <c r="H27" s="11">
        <v>195</v>
      </c>
      <c r="I27" s="11">
        <v>64</v>
      </c>
      <c r="J27" s="11">
        <v>0</v>
      </c>
      <c r="K27" s="11">
        <f>F27-I27-J27</f>
        <v>978</v>
      </c>
    </row>
    <row r="28" spans="1:11" s="6" customFormat="1" x14ac:dyDescent="0.25">
      <c r="A28" s="10" t="s">
        <v>70</v>
      </c>
      <c r="B28" s="10" t="s">
        <v>71</v>
      </c>
      <c r="C28" s="10" t="s">
        <v>72</v>
      </c>
      <c r="D28" s="11">
        <v>314500</v>
      </c>
      <c r="E28" s="11">
        <v>161500</v>
      </c>
      <c r="F28" s="11">
        <f>G28+H28</f>
        <v>316256</v>
      </c>
      <c r="G28" s="11">
        <v>206338</v>
      </c>
      <c r="H28" s="11">
        <v>109918</v>
      </c>
      <c r="I28" s="11">
        <v>75833</v>
      </c>
      <c r="J28" s="11">
        <v>0</v>
      </c>
      <c r="K28" s="11">
        <f>F28-I28-J28</f>
        <v>240423</v>
      </c>
    </row>
    <row r="29" spans="1:11" s="6" customFormat="1" x14ac:dyDescent="0.25">
      <c r="A29" s="10" t="s">
        <v>73</v>
      </c>
      <c r="B29" s="10" t="s">
        <v>74</v>
      </c>
      <c r="C29" s="10" t="s">
        <v>75</v>
      </c>
      <c r="D29" s="11">
        <v>500</v>
      </c>
      <c r="E29" s="11">
        <v>500</v>
      </c>
      <c r="F29" s="11">
        <f>G29+H29</f>
        <v>417</v>
      </c>
      <c r="G29" s="11">
        <v>61</v>
      </c>
      <c r="H29" s="11">
        <v>356</v>
      </c>
      <c r="I29" s="11">
        <v>356</v>
      </c>
      <c r="J29" s="11">
        <v>0</v>
      </c>
      <c r="K29" s="11">
        <f>F29-I29-J29</f>
        <v>61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f>D31+D35</f>
        <v>2329000</v>
      </c>
      <c r="E30" s="11">
        <f>E31+E35</f>
        <v>1161000</v>
      </c>
      <c r="F30" s="11">
        <f>G30+H30</f>
        <v>1031906</v>
      </c>
      <c r="G30" s="11">
        <f>G31+G35</f>
        <v>53533</v>
      </c>
      <c r="H30" s="11">
        <f>H31+H35</f>
        <v>978373</v>
      </c>
      <c r="I30" s="11">
        <f>I31+I35</f>
        <v>959252</v>
      </c>
      <c r="J30" s="11">
        <f>J31+J35</f>
        <v>0</v>
      </c>
      <c r="K30" s="11">
        <f>F30-I30-J30</f>
        <v>72654</v>
      </c>
    </row>
    <row r="31" spans="1:11" s="6" customFormat="1" ht="22.5" x14ac:dyDescent="0.25">
      <c r="A31" s="10" t="s">
        <v>79</v>
      </c>
      <c r="B31" s="10" t="s">
        <v>80</v>
      </c>
      <c r="C31" s="10" t="s">
        <v>81</v>
      </c>
      <c r="D31" s="11">
        <f>+D32+D33+D34</f>
        <v>2225000</v>
      </c>
      <c r="E31" s="11">
        <f>+E32+E33+E34</f>
        <v>1104000</v>
      </c>
      <c r="F31" s="11">
        <f>G31+H31</f>
        <v>916769</v>
      </c>
      <c r="G31" s="11">
        <f>+G32+G33+G34</f>
        <v>0</v>
      </c>
      <c r="H31" s="11">
        <f>+H32+H33+H34</f>
        <v>916769</v>
      </c>
      <c r="I31" s="11">
        <f>+I32+I33+I34</f>
        <v>916769</v>
      </c>
      <c r="J31" s="11">
        <f>+J32+J33+J34</f>
        <v>0</v>
      </c>
      <c r="K31" s="11">
        <f>F31-I31-J31</f>
        <v>0</v>
      </c>
    </row>
    <row r="32" spans="1:11" s="6" customFormat="1" ht="43.5" x14ac:dyDescent="0.25">
      <c r="A32" s="10" t="s">
        <v>82</v>
      </c>
      <c r="B32" s="10" t="s">
        <v>83</v>
      </c>
      <c r="C32" s="10" t="s">
        <v>84</v>
      </c>
      <c r="D32" s="11">
        <v>875000</v>
      </c>
      <c r="E32" s="11">
        <v>428000</v>
      </c>
      <c r="F32" s="11">
        <f>G32+H32</f>
        <v>311769</v>
      </c>
      <c r="G32" s="11">
        <v>0</v>
      </c>
      <c r="H32" s="11">
        <v>311769</v>
      </c>
      <c r="I32" s="11">
        <v>311769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v>10000</v>
      </c>
      <c r="E33" s="11">
        <v>6000</v>
      </c>
      <c r="F33" s="11">
        <f>G33+H33</f>
        <v>0</v>
      </c>
      <c r="G33" s="11">
        <v>0</v>
      </c>
      <c r="H33" s="11">
        <v>0</v>
      </c>
      <c r="I33" s="11">
        <v>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v>1340000</v>
      </c>
      <c r="E34" s="11">
        <v>670000</v>
      </c>
      <c r="F34" s="11">
        <f>G34+H34</f>
        <v>605000</v>
      </c>
      <c r="G34" s="11">
        <v>0</v>
      </c>
      <c r="H34" s="11">
        <v>605000</v>
      </c>
      <c r="I34" s="11">
        <v>605000</v>
      </c>
      <c r="J34" s="11">
        <v>0</v>
      </c>
      <c r="K34" s="11">
        <f>F34-I34-J34</f>
        <v>0</v>
      </c>
    </row>
    <row r="35" spans="1:11" s="6" customFormat="1" ht="33" x14ac:dyDescent="0.25">
      <c r="A35" s="10" t="s">
        <v>91</v>
      </c>
      <c r="B35" s="10" t="s">
        <v>92</v>
      </c>
      <c r="C35" s="10" t="s">
        <v>93</v>
      </c>
      <c r="D35" s="11">
        <f>D36</f>
        <v>104000</v>
      </c>
      <c r="E35" s="11">
        <f>E36</f>
        <v>57000</v>
      </c>
      <c r="F35" s="11">
        <f>G35+H35</f>
        <v>115137</v>
      </c>
      <c r="G35" s="11">
        <f>G36</f>
        <v>53533</v>
      </c>
      <c r="H35" s="11">
        <f>H36</f>
        <v>61604</v>
      </c>
      <c r="I35" s="11">
        <f>I36</f>
        <v>42483</v>
      </c>
      <c r="J35" s="11">
        <f>J36</f>
        <v>0</v>
      </c>
      <c r="K35" s="11">
        <f>F35-I35-J35</f>
        <v>72654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f>D37+D38</f>
        <v>104000</v>
      </c>
      <c r="E36" s="11">
        <f>E37+E38</f>
        <v>57000</v>
      </c>
      <c r="F36" s="11">
        <f>G36+H36</f>
        <v>115137</v>
      </c>
      <c r="G36" s="11">
        <f>G37+G38</f>
        <v>53533</v>
      </c>
      <c r="H36" s="11">
        <f>H37+H38</f>
        <v>61604</v>
      </c>
      <c r="I36" s="11">
        <f>I37+I38</f>
        <v>42483</v>
      </c>
      <c r="J36" s="11">
        <f>J37+J38</f>
        <v>0</v>
      </c>
      <c r="K36" s="11">
        <f>F36-I36-J36</f>
        <v>72654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101000</v>
      </c>
      <c r="E37" s="11">
        <v>54000</v>
      </c>
      <c r="F37" s="11">
        <f>G37+H37</f>
        <v>112030</v>
      </c>
      <c r="G37" s="11">
        <v>51908</v>
      </c>
      <c r="H37" s="11">
        <v>60122</v>
      </c>
      <c r="I37" s="11">
        <v>42483</v>
      </c>
      <c r="J37" s="11">
        <v>0</v>
      </c>
      <c r="K37" s="11">
        <f>F37-I37-J37</f>
        <v>69547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v>3000</v>
      </c>
      <c r="E38" s="11">
        <v>3000</v>
      </c>
      <c r="F38" s="11">
        <f>G38+H38</f>
        <v>3107</v>
      </c>
      <c r="G38" s="11">
        <v>1625</v>
      </c>
      <c r="H38" s="11">
        <v>1482</v>
      </c>
      <c r="I38" s="11">
        <v>0</v>
      </c>
      <c r="J38" s="11">
        <v>0</v>
      </c>
      <c r="K38" s="11">
        <f>F38-I38-J38</f>
        <v>3107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</f>
        <v>2000</v>
      </c>
      <c r="E39" s="11">
        <f>E40</f>
        <v>2000</v>
      </c>
      <c r="F39" s="11">
        <f>G39+H39</f>
        <v>4036</v>
      </c>
      <c r="G39" s="11">
        <f>G40</f>
        <v>107</v>
      </c>
      <c r="H39" s="11">
        <f>H40</f>
        <v>3929</v>
      </c>
      <c r="I39" s="11">
        <f>I40</f>
        <v>307</v>
      </c>
      <c r="J39" s="11">
        <f>J40</f>
        <v>0</v>
      </c>
      <c r="K39" s="11">
        <f>F39-I39-J39</f>
        <v>3729</v>
      </c>
    </row>
    <row r="40" spans="1:11" s="6" customFormat="1" x14ac:dyDescent="0.25">
      <c r="A40" s="10" t="s">
        <v>106</v>
      </c>
      <c r="B40" s="10" t="s">
        <v>107</v>
      </c>
      <c r="C40" s="10" t="s">
        <v>108</v>
      </c>
      <c r="D40" s="11">
        <f>D41</f>
        <v>2000</v>
      </c>
      <c r="E40" s="11">
        <f>E41</f>
        <v>2000</v>
      </c>
      <c r="F40" s="11">
        <f>G40+H40</f>
        <v>4036</v>
      </c>
      <c r="G40" s="11">
        <f>G41</f>
        <v>107</v>
      </c>
      <c r="H40" s="11">
        <f>H41</f>
        <v>3929</v>
      </c>
      <c r="I40" s="11">
        <f>I41</f>
        <v>307</v>
      </c>
      <c r="J40" s="11">
        <f>J41</f>
        <v>0</v>
      </c>
      <c r="K40" s="11">
        <f>F40-I40-J40</f>
        <v>3729</v>
      </c>
    </row>
    <row r="41" spans="1:11" s="6" customFormat="1" x14ac:dyDescent="0.25">
      <c r="A41" s="10" t="s">
        <v>109</v>
      </c>
      <c r="B41" s="10" t="s">
        <v>110</v>
      </c>
      <c r="C41" s="10" t="s">
        <v>111</v>
      </c>
      <c r="D41" s="11">
        <v>2000</v>
      </c>
      <c r="E41" s="11">
        <v>2000</v>
      </c>
      <c r="F41" s="11">
        <f>G41+H41</f>
        <v>4036</v>
      </c>
      <c r="G41" s="11">
        <v>107</v>
      </c>
      <c r="H41" s="11">
        <v>3929</v>
      </c>
      <c r="I41" s="11">
        <v>307</v>
      </c>
      <c r="J41" s="11">
        <v>0</v>
      </c>
      <c r="K41" s="11">
        <f>F41-I41-J41</f>
        <v>3729</v>
      </c>
    </row>
    <row r="42" spans="1:11" s="6" customFormat="1" x14ac:dyDescent="0.25">
      <c r="A42" s="10" t="s">
        <v>112</v>
      </c>
      <c r="B42" s="10" t="s">
        <v>113</v>
      </c>
      <c r="C42" s="10" t="s">
        <v>114</v>
      </c>
      <c r="D42" s="11">
        <f>D43+D48</f>
        <v>235000</v>
      </c>
      <c r="E42" s="11">
        <f>E43+E48</f>
        <v>118500</v>
      </c>
      <c r="F42" s="11">
        <f>G42+H42</f>
        <v>141199</v>
      </c>
      <c r="G42" s="11">
        <f>G43+G48</f>
        <v>88554</v>
      </c>
      <c r="H42" s="11">
        <f>H43+H48</f>
        <v>52645</v>
      </c>
      <c r="I42" s="11">
        <f>I43+I48</f>
        <v>63089</v>
      </c>
      <c r="J42" s="11">
        <f>J43+J48</f>
        <v>0</v>
      </c>
      <c r="K42" s="11">
        <f>F42-I42-J42</f>
        <v>78110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73000</v>
      </c>
      <c r="E43" s="11">
        <f>E44</f>
        <v>36500</v>
      </c>
      <c r="F43" s="11">
        <f>G43+H43</f>
        <v>15244</v>
      </c>
      <c r="G43" s="11">
        <f>G44</f>
        <v>10559</v>
      </c>
      <c r="H43" s="11">
        <f>H44</f>
        <v>4685</v>
      </c>
      <c r="I43" s="11">
        <f>I44</f>
        <v>6454</v>
      </c>
      <c r="J43" s="11">
        <f>J44</f>
        <v>0</v>
      </c>
      <c r="K43" s="11">
        <f>F43-I43-J43</f>
        <v>8790</v>
      </c>
    </row>
    <row r="44" spans="1:11" s="6" customFormat="1" ht="22.5" x14ac:dyDescent="0.25">
      <c r="A44" s="10" t="s">
        <v>118</v>
      </c>
      <c r="B44" s="10" t="s">
        <v>119</v>
      </c>
      <c r="C44" s="10" t="s">
        <v>120</v>
      </c>
      <c r="D44" s="11">
        <f>+D45+D47</f>
        <v>73000</v>
      </c>
      <c r="E44" s="11">
        <f>+E45+E47</f>
        <v>36500</v>
      </c>
      <c r="F44" s="11">
        <f>G44+H44</f>
        <v>15244</v>
      </c>
      <c r="G44" s="11">
        <f>+G45+G47</f>
        <v>10559</v>
      </c>
      <c r="H44" s="11">
        <f>+H45+H47</f>
        <v>4685</v>
      </c>
      <c r="I44" s="11">
        <f>+I45+I47</f>
        <v>6454</v>
      </c>
      <c r="J44" s="11">
        <f>+J45+J47</f>
        <v>0</v>
      </c>
      <c r="K44" s="11">
        <f>F44-I44-J44</f>
        <v>8790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+D46</f>
        <v>9000</v>
      </c>
      <c r="E45" s="11">
        <f>+E46</f>
        <v>4500</v>
      </c>
      <c r="F45" s="11">
        <f>G45+H45</f>
        <v>8745</v>
      </c>
      <c r="G45" s="11">
        <f>+G46</f>
        <v>6745</v>
      </c>
      <c r="H45" s="11">
        <f>+H46</f>
        <v>2000</v>
      </c>
      <c r="I45" s="11">
        <f>+I46</f>
        <v>4417</v>
      </c>
      <c r="J45" s="11">
        <f>+J46</f>
        <v>0</v>
      </c>
      <c r="K45" s="11">
        <f>F45-I45-J45</f>
        <v>4328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v>9000</v>
      </c>
      <c r="E46" s="11">
        <v>4500</v>
      </c>
      <c r="F46" s="11">
        <f>G46+H46</f>
        <v>8745</v>
      </c>
      <c r="G46" s="11">
        <v>6745</v>
      </c>
      <c r="H46" s="11">
        <v>2000</v>
      </c>
      <c r="I46" s="11">
        <v>4417</v>
      </c>
      <c r="J46" s="11">
        <v>0</v>
      </c>
      <c r="K46" s="11">
        <f>F46-I46-J46</f>
        <v>4328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v>64000</v>
      </c>
      <c r="E47" s="11">
        <v>32000</v>
      </c>
      <c r="F47" s="11">
        <f>G47+H47</f>
        <v>6499</v>
      </c>
      <c r="G47" s="11">
        <v>3814</v>
      </c>
      <c r="H47" s="11">
        <v>2685</v>
      </c>
      <c r="I47" s="11">
        <v>2037</v>
      </c>
      <c r="J47" s="11">
        <v>0</v>
      </c>
      <c r="K47" s="11">
        <f>F47-I47-J47</f>
        <v>4462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D49+D53+D56</f>
        <v>162000</v>
      </c>
      <c r="E48" s="11">
        <f>E49+E53+E56</f>
        <v>82000</v>
      </c>
      <c r="F48" s="11">
        <f>G48+H48</f>
        <v>125955</v>
      </c>
      <c r="G48" s="11">
        <f>G49+G53+G56</f>
        <v>77995</v>
      </c>
      <c r="H48" s="11">
        <f>H49+H53+H56</f>
        <v>47960</v>
      </c>
      <c r="I48" s="11">
        <f>I49+I53+I56</f>
        <v>56635</v>
      </c>
      <c r="J48" s="11">
        <f>J49+J53+J56</f>
        <v>0</v>
      </c>
      <c r="K48" s="11">
        <f>F48-I48-J48</f>
        <v>69320</v>
      </c>
    </row>
    <row r="49" spans="1:11" s="6" customFormat="1" ht="43.5" x14ac:dyDescent="0.25">
      <c r="A49" s="10" t="s">
        <v>133</v>
      </c>
      <c r="B49" s="10" t="s">
        <v>134</v>
      </c>
      <c r="C49" s="10" t="s">
        <v>135</v>
      </c>
      <c r="D49" s="11">
        <f>D50+D51+D52</f>
        <v>78000</v>
      </c>
      <c r="E49" s="11">
        <f>E50+E51+E52</f>
        <v>40000</v>
      </c>
      <c r="F49" s="11">
        <f>G49+H49</f>
        <v>34761</v>
      </c>
      <c r="G49" s="11">
        <f>G50+G51+G52</f>
        <v>1528</v>
      </c>
      <c r="H49" s="11">
        <f>H50+H51+H52</f>
        <v>33233</v>
      </c>
      <c r="I49" s="11">
        <f>I50+I51+I52</f>
        <v>27561</v>
      </c>
      <c r="J49" s="11">
        <f>J50+J51+J52</f>
        <v>0</v>
      </c>
      <c r="K49" s="11">
        <f>F49-I49-J49</f>
        <v>7200</v>
      </c>
    </row>
    <row r="50" spans="1:11" s="6" customFormat="1" x14ac:dyDescent="0.25">
      <c r="A50" s="10" t="s">
        <v>136</v>
      </c>
      <c r="B50" s="10" t="s">
        <v>137</v>
      </c>
      <c r="C50" s="10" t="s">
        <v>138</v>
      </c>
      <c r="D50" s="11">
        <v>0</v>
      </c>
      <c r="E50" s="11">
        <v>0</v>
      </c>
      <c r="F50" s="11">
        <f>G50+H50</f>
        <v>104</v>
      </c>
      <c r="G50" s="11">
        <v>0</v>
      </c>
      <c r="H50" s="11">
        <v>104</v>
      </c>
      <c r="I50" s="11">
        <v>104</v>
      </c>
      <c r="J50" s="11">
        <v>0</v>
      </c>
      <c r="K50" s="11">
        <f>F50-I50-J50</f>
        <v>0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v>1500</v>
      </c>
      <c r="E51" s="11">
        <v>1500</v>
      </c>
      <c r="F51" s="11">
        <f>G51+H51</f>
        <v>1528</v>
      </c>
      <c r="G51" s="11">
        <v>1528</v>
      </c>
      <c r="H51" s="11">
        <v>0</v>
      </c>
      <c r="I51" s="11">
        <v>60</v>
      </c>
      <c r="J51" s="11">
        <v>0</v>
      </c>
      <c r="K51" s="11">
        <f>F51-I51-J51</f>
        <v>1468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v>76500</v>
      </c>
      <c r="E52" s="11">
        <v>38500</v>
      </c>
      <c r="F52" s="11">
        <f>G52+H52</f>
        <v>33129</v>
      </c>
      <c r="G52" s="11">
        <v>0</v>
      </c>
      <c r="H52" s="11">
        <v>33129</v>
      </c>
      <c r="I52" s="11">
        <v>27397</v>
      </c>
      <c r="J52" s="11">
        <v>0</v>
      </c>
      <c r="K52" s="11">
        <f>F52-I52-J52</f>
        <v>5732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84000</v>
      </c>
      <c r="E53" s="11">
        <f>E54</f>
        <v>42000</v>
      </c>
      <c r="F53" s="11">
        <f>G53+H53</f>
        <v>91130</v>
      </c>
      <c r="G53" s="11">
        <f>G54</f>
        <v>76467</v>
      </c>
      <c r="H53" s="11">
        <f>H54</f>
        <v>14663</v>
      </c>
      <c r="I53" s="11">
        <f>I54</f>
        <v>29053</v>
      </c>
      <c r="J53" s="11">
        <f>J54</f>
        <v>0</v>
      </c>
      <c r="K53" s="11">
        <f>F53-I53-J53</f>
        <v>62077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84000</v>
      </c>
      <c r="E54" s="11">
        <f>E55</f>
        <v>42000</v>
      </c>
      <c r="F54" s="11">
        <f>G54+H54</f>
        <v>91130</v>
      </c>
      <c r="G54" s="11">
        <f>G55</f>
        <v>76467</v>
      </c>
      <c r="H54" s="11">
        <f>H55</f>
        <v>14663</v>
      </c>
      <c r="I54" s="11">
        <f>I55</f>
        <v>29053</v>
      </c>
      <c r="J54" s="11">
        <f>J55</f>
        <v>0</v>
      </c>
      <c r="K54" s="11">
        <f>F54-I54-J54</f>
        <v>62077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84000</v>
      </c>
      <c r="E55" s="11">
        <v>42000</v>
      </c>
      <c r="F55" s="11">
        <f>G55+H55</f>
        <v>91130</v>
      </c>
      <c r="G55" s="11">
        <v>76467</v>
      </c>
      <c r="H55" s="11">
        <v>14663</v>
      </c>
      <c r="I55" s="11">
        <v>29053</v>
      </c>
      <c r="J55" s="11">
        <v>0</v>
      </c>
      <c r="K55" s="11">
        <f>F55-I55-J55</f>
        <v>62077</v>
      </c>
    </row>
    <row r="56" spans="1:11" s="6" customFormat="1" ht="33" x14ac:dyDescent="0.25">
      <c r="A56" s="10" t="s">
        <v>154</v>
      </c>
      <c r="B56" s="10" t="s">
        <v>155</v>
      </c>
      <c r="C56" s="10" t="s">
        <v>156</v>
      </c>
      <c r="D56" s="11">
        <f>+D57</f>
        <v>0</v>
      </c>
      <c r="E56" s="11">
        <f>+E57</f>
        <v>0</v>
      </c>
      <c r="F56" s="11">
        <f>G56+H56</f>
        <v>64</v>
      </c>
      <c r="G56" s="11">
        <f>+G57</f>
        <v>0</v>
      </c>
      <c r="H56" s="11">
        <f>+H57</f>
        <v>64</v>
      </c>
      <c r="I56" s="11">
        <f>+I57</f>
        <v>21</v>
      </c>
      <c r="J56" s="11">
        <f>+J57</f>
        <v>0</v>
      </c>
      <c r="K56" s="11">
        <f>F56-I56-J56</f>
        <v>43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0</v>
      </c>
      <c r="E57" s="11">
        <v>0</v>
      </c>
      <c r="F57" s="11">
        <f>G57+H57</f>
        <v>64</v>
      </c>
      <c r="G57" s="11">
        <v>0</v>
      </c>
      <c r="H57" s="11">
        <v>64</v>
      </c>
      <c r="I57" s="11">
        <v>21</v>
      </c>
      <c r="J57" s="11">
        <v>0</v>
      </c>
      <c r="K57" s="11">
        <f>F57-I57-J57</f>
        <v>43</v>
      </c>
    </row>
    <row r="58" spans="1:11" s="6" customFormat="1" ht="33" x14ac:dyDescent="0.25">
      <c r="A58" s="10" t="s">
        <v>160</v>
      </c>
      <c r="B58" s="10" t="s">
        <v>161</v>
      </c>
      <c r="C58" s="10" t="s">
        <v>162</v>
      </c>
      <c r="D58" s="11">
        <v>-118000</v>
      </c>
      <c r="E58" s="11">
        <v>0</v>
      </c>
      <c r="F58" s="11">
        <f>G58+H58</f>
        <v>0</v>
      </c>
      <c r="G58" s="11">
        <v>0</v>
      </c>
      <c r="H58" s="11">
        <v>0</v>
      </c>
      <c r="I58" s="11">
        <v>0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118000</v>
      </c>
      <c r="E59" s="11">
        <v>0</v>
      </c>
      <c r="F59" s="11">
        <f>G59+H59</f>
        <v>0</v>
      </c>
      <c r="G59" s="11">
        <v>0</v>
      </c>
      <c r="H59" s="11">
        <v>0</v>
      </c>
      <c r="I59" s="11">
        <v>0</v>
      </c>
      <c r="J59" s="11">
        <v>0</v>
      </c>
      <c r="K59" s="11">
        <f>F59-I59-J59</f>
        <v>0</v>
      </c>
    </row>
    <row r="60" spans="1:11" s="6" customFormat="1" ht="22.5" x14ac:dyDescent="0.25">
      <c r="A60" s="10" t="s">
        <v>166</v>
      </c>
      <c r="B60" s="10" t="s">
        <v>167</v>
      </c>
      <c r="C60" s="10" t="s">
        <v>168</v>
      </c>
      <c r="D60" s="11">
        <f>D61</f>
        <v>910390</v>
      </c>
      <c r="E60" s="11">
        <f>E61</f>
        <v>0</v>
      </c>
      <c r="F60" s="11">
        <f>G60+H60</f>
        <v>0</v>
      </c>
      <c r="G60" s="11">
        <f>G61</f>
        <v>0</v>
      </c>
      <c r="H60" s="11">
        <f>H61</f>
        <v>0</v>
      </c>
      <c r="I60" s="11">
        <f>I61</f>
        <v>0</v>
      </c>
      <c r="J60" s="11">
        <f>J61</f>
        <v>0</v>
      </c>
      <c r="K60" s="11">
        <f>F60-I60-J60</f>
        <v>0</v>
      </c>
    </row>
    <row r="61" spans="1:11" s="6" customFormat="1" ht="43.5" x14ac:dyDescent="0.25">
      <c r="A61" s="10" t="s">
        <v>169</v>
      </c>
      <c r="B61" s="10" t="s">
        <v>170</v>
      </c>
      <c r="C61" s="10" t="s">
        <v>171</v>
      </c>
      <c r="D61" s="11">
        <f>+D62</f>
        <v>910390</v>
      </c>
      <c r="E61" s="11">
        <f>+E62</f>
        <v>0</v>
      </c>
      <c r="F61" s="11">
        <f>G61+H61</f>
        <v>0</v>
      </c>
      <c r="G61" s="11">
        <f>+G62</f>
        <v>0</v>
      </c>
      <c r="H61" s="11">
        <f>+H62</f>
        <v>0</v>
      </c>
      <c r="I61" s="11">
        <f>+I62</f>
        <v>0</v>
      </c>
      <c r="J61" s="11">
        <f>+J62</f>
        <v>0</v>
      </c>
      <c r="K61" s="11">
        <f>F61-I61-J61</f>
        <v>0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v>910390</v>
      </c>
      <c r="E62" s="11">
        <v>0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f>D64</f>
        <v>210000</v>
      </c>
      <c r="E63" s="11">
        <f>E64</f>
        <v>34500</v>
      </c>
      <c r="F63" s="11">
        <f>G63+H63</f>
        <v>32626</v>
      </c>
      <c r="G63" s="11">
        <f>G64</f>
        <v>0</v>
      </c>
      <c r="H63" s="11">
        <f>H64</f>
        <v>32626</v>
      </c>
      <c r="I63" s="11">
        <f>I64</f>
        <v>32626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178</v>
      </c>
      <c r="B64" s="10" t="s">
        <v>179</v>
      </c>
      <c r="C64" s="10" t="s">
        <v>180</v>
      </c>
      <c r="D64" s="11">
        <f>D65+D68</f>
        <v>210000</v>
      </c>
      <c r="E64" s="11">
        <f>E65+E68</f>
        <v>34500</v>
      </c>
      <c r="F64" s="11">
        <f>G64+H64</f>
        <v>32626</v>
      </c>
      <c r="G64" s="11">
        <f>G65+G68</f>
        <v>0</v>
      </c>
      <c r="H64" s="11">
        <f>H65+H68</f>
        <v>32626</v>
      </c>
      <c r="I64" s="11">
        <f>I65+I68</f>
        <v>32626</v>
      </c>
      <c r="J64" s="11">
        <f>J65+J68</f>
        <v>0</v>
      </c>
      <c r="K64" s="11">
        <f>F64-I64-J64</f>
        <v>0</v>
      </c>
    </row>
    <row r="65" spans="1:12" s="6" customFormat="1" ht="96" x14ac:dyDescent="0.25">
      <c r="A65" s="10" t="s">
        <v>181</v>
      </c>
      <c r="B65" s="10" t="s">
        <v>182</v>
      </c>
      <c r="C65" s="10" t="s">
        <v>183</v>
      </c>
      <c r="D65" s="11">
        <f>+D66+D67</f>
        <v>92000</v>
      </c>
      <c r="E65" s="11">
        <f>+E66+E67</f>
        <v>34500</v>
      </c>
      <c r="F65" s="11">
        <f>G65+H65</f>
        <v>32626</v>
      </c>
      <c r="G65" s="11">
        <f>+G66+G67</f>
        <v>0</v>
      </c>
      <c r="H65" s="11">
        <f>+H66+H67</f>
        <v>32626</v>
      </c>
      <c r="I65" s="11">
        <f>+I66+I67</f>
        <v>32626</v>
      </c>
      <c r="J65" s="11">
        <f>+J66+J67</f>
        <v>0</v>
      </c>
      <c r="K65" s="11">
        <f>F65-I65-J65</f>
        <v>0</v>
      </c>
    </row>
    <row r="66" spans="1:12" s="6" customFormat="1" ht="43.5" x14ac:dyDescent="0.25">
      <c r="A66" s="10" t="s">
        <v>184</v>
      </c>
      <c r="B66" s="10" t="s">
        <v>185</v>
      </c>
      <c r="C66" s="10" t="s">
        <v>186</v>
      </c>
      <c r="D66" s="11">
        <v>30000</v>
      </c>
      <c r="E66" s="11">
        <v>5000</v>
      </c>
      <c r="F66" s="11">
        <f>G66+H66</f>
        <v>920</v>
      </c>
      <c r="G66" s="11">
        <v>0</v>
      </c>
      <c r="H66" s="11">
        <v>920</v>
      </c>
      <c r="I66" s="11">
        <v>920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v>62000</v>
      </c>
      <c r="E67" s="11">
        <v>29500</v>
      </c>
      <c r="F67" s="11">
        <f>G67+H67</f>
        <v>31706</v>
      </c>
      <c r="G67" s="11">
        <v>0</v>
      </c>
      <c r="H67" s="11">
        <v>31706</v>
      </c>
      <c r="I67" s="11">
        <v>31706</v>
      </c>
      <c r="J67" s="11">
        <v>0</v>
      </c>
      <c r="K67" s="11">
        <f>F67-I67-J67</f>
        <v>0</v>
      </c>
    </row>
    <row r="68" spans="1:12" s="6" customFormat="1" ht="33" x14ac:dyDescent="0.25">
      <c r="A68" s="10" t="s">
        <v>190</v>
      </c>
      <c r="B68" s="10" t="s">
        <v>191</v>
      </c>
      <c r="C68" s="10" t="s">
        <v>192</v>
      </c>
      <c r="D68" s="11">
        <f>+D69</f>
        <v>118000</v>
      </c>
      <c r="E68" s="11">
        <f>+E69</f>
        <v>0</v>
      </c>
      <c r="F68" s="11">
        <f>G68+H68</f>
        <v>0</v>
      </c>
      <c r="G68" s="11">
        <f>+G69</f>
        <v>0</v>
      </c>
      <c r="H68" s="11">
        <f>+H69</f>
        <v>0</v>
      </c>
      <c r="I68" s="11">
        <f>+I69</f>
        <v>0</v>
      </c>
      <c r="J68" s="11">
        <f>+J69</f>
        <v>0</v>
      </c>
      <c r="K68" s="11">
        <f>F68-I68-J68</f>
        <v>0</v>
      </c>
    </row>
    <row r="69" spans="1:12" s="6" customFormat="1" ht="43.5" x14ac:dyDescent="0.25">
      <c r="A69" s="10" t="s">
        <v>193</v>
      </c>
      <c r="B69" s="10" t="s">
        <v>194</v>
      </c>
      <c r="C69" s="10" t="s">
        <v>195</v>
      </c>
      <c r="D69" s="11">
        <v>118000</v>
      </c>
      <c r="E69" s="11">
        <v>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25">
      <c r="A71" s="13" t="s">
        <v>196</v>
      </c>
      <c r="B71" s="13"/>
      <c r="C71" s="13"/>
      <c r="D71" s="13"/>
      <c r="E71" s="13" t="s">
        <v>198</v>
      </c>
      <c r="F71" s="13"/>
      <c r="G71" s="13"/>
      <c r="H71" s="13"/>
      <c r="I71" s="13" t="s">
        <v>199</v>
      </c>
      <c r="J71" s="13"/>
      <c r="K71" s="13"/>
      <c r="L71" s="13"/>
    </row>
    <row r="72" spans="1:12" x14ac:dyDescent="0.25">
      <c r="A72" s="3" t="s">
        <v>197</v>
      </c>
      <c r="B72" s="3"/>
      <c r="C72" s="3"/>
      <c r="D72" s="3"/>
      <c r="E72" s="3" t="s">
        <v>198</v>
      </c>
      <c r="F72" s="3"/>
      <c r="G72" s="3"/>
      <c r="H72" s="3"/>
      <c r="I72" s="3" t="s">
        <v>200</v>
      </c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2">
    <mergeCell ref="A71:D71"/>
    <mergeCell ref="A72:D72"/>
    <mergeCell ref="E71:H71"/>
    <mergeCell ref="E72:H72"/>
    <mergeCell ref="I71:L71"/>
    <mergeCell ref="I72:L7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363FE-8482-4F4B-BB79-9725E1D6BB36}">
  <dimension ref="A1:T13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202</v>
      </c>
      <c r="C11" s="10" t="s">
        <v>21</v>
      </c>
      <c r="D11" s="11">
        <f>D12+D59</f>
        <v>3449000</v>
      </c>
      <c r="E11" s="11">
        <f>E12+E59</f>
        <v>1720000</v>
      </c>
      <c r="F11" s="11">
        <f>G11+H11</f>
        <v>1864022</v>
      </c>
      <c r="G11" s="11">
        <f>G12+G59</f>
        <v>468549</v>
      </c>
      <c r="H11" s="11">
        <f>H12+H59</f>
        <v>1395473</v>
      </c>
      <c r="I11" s="11">
        <f>I12+I59</f>
        <v>1334375</v>
      </c>
      <c r="J11" s="11">
        <f>J12+J59</f>
        <v>0</v>
      </c>
      <c r="K11" s="11">
        <f>F11-I11-J11</f>
        <v>529647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D13+D41</f>
        <v>3239000</v>
      </c>
      <c r="E12" s="11">
        <f>E13+E41</f>
        <v>1685500</v>
      </c>
      <c r="F12" s="11">
        <f>G12+H12</f>
        <v>1831396</v>
      </c>
      <c r="G12" s="11">
        <f>G13+G41</f>
        <v>468549</v>
      </c>
      <c r="H12" s="11">
        <f>H13+H41</f>
        <v>1362847</v>
      </c>
      <c r="I12" s="11">
        <f>I13+I41</f>
        <v>1301749</v>
      </c>
      <c r="J12" s="11">
        <f>J13+J41</f>
        <v>0</v>
      </c>
      <c r="K12" s="11">
        <f>F12-I12-J12</f>
        <v>529647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D14+D19+D29+D38</f>
        <v>3122000</v>
      </c>
      <c r="E13" s="11">
        <f>E14+E19+E29+E38</f>
        <v>1567000</v>
      </c>
      <c r="F13" s="11">
        <f>G13+H13</f>
        <v>1690197</v>
      </c>
      <c r="G13" s="11">
        <f>G14+G19+G29+G38</f>
        <v>379995</v>
      </c>
      <c r="H13" s="11">
        <f>H14+H19+H29+H38</f>
        <v>1310202</v>
      </c>
      <c r="I13" s="11">
        <f>I14+I19+I29+I38</f>
        <v>1238660</v>
      </c>
      <c r="J13" s="11">
        <f>J14+J19+J29+J38</f>
        <v>0</v>
      </c>
      <c r="K13" s="11">
        <f>F13-I13-J13</f>
        <v>451537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309000</v>
      </c>
      <c r="E14" s="11">
        <f>+E15</f>
        <v>156000</v>
      </c>
      <c r="F14" s="11">
        <f>G14+H14</f>
        <v>165474</v>
      </c>
      <c r="G14" s="11">
        <f>+G15</f>
        <v>0</v>
      </c>
      <c r="H14" s="11">
        <f>+H15</f>
        <v>165474</v>
      </c>
      <c r="I14" s="11">
        <f>+I15</f>
        <v>165474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203</v>
      </c>
      <c r="B15" s="10" t="s">
        <v>35</v>
      </c>
      <c r="C15" s="10" t="s">
        <v>36</v>
      </c>
      <c r="D15" s="11">
        <f>+D16</f>
        <v>309000</v>
      </c>
      <c r="E15" s="11">
        <f>+E16</f>
        <v>156000</v>
      </c>
      <c r="F15" s="11">
        <f>G15+H15</f>
        <v>165474</v>
      </c>
      <c r="G15" s="11">
        <f>+G16</f>
        <v>0</v>
      </c>
      <c r="H15" s="11">
        <f>+H16</f>
        <v>165474</v>
      </c>
      <c r="I15" s="11">
        <f>+I16</f>
        <v>165474</v>
      </c>
      <c r="J15" s="11">
        <f>+J16</f>
        <v>0</v>
      </c>
      <c r="K15" s="11">
        <f>F15-I15-J15</f>
        <v>0</v>
      </c>
    </row>
    <row r="16" spans="1:11" s="6" customFormat="1" ht="22.5" x14ac:dyDescent="0.25">
      <c r="A16" s="10" t="s">
        <v>204</v>
      </c>
      <c r="B16" s="10" t="s">
        <v>38</v>
      </c>
      <c r="C16" s="10" t="s">
        <v>39</v>
      </c>
      <c r="D16" s="11">
        <f>D17+D18</f>
        <v>309000</v>
      </c>
      <c r="E16" s="11">
        <f>E17+E18</f>
        <v>156000</v>
      </c>
      <c r="F16" s="11">
        <f>G16+H16</f>
        <v>165474</v>
      </c>
      <c r="G16" s="11">
        <f>G17+G18</f>
        <v>0</v>
      </c>
      <c r="H16" s="11">
        <f>H17+H18</f>
        <v>165474</v>
      </c>
      <c r="I16" s="11">
        <f>I17+I18</f>
        <v>165474</v>
      </c>
      <c r="J16" s="11">
        <f>J17+J18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41</v>
      </c>
      <c r="C17" s="10" t="s">
        <v>42</v>
      </c>
      <c r="D17" s="11">
        <v>152000</v>
      </c>
      <c r="E17" s="11">
        <v>76000</v>
      </c>
      <c r="F17" s="11">
        <f>G17+H17</f>
        <v>81184</v>
      </c>
      <c r="G17" s="11">
        <v>0</v>
      </c>
      <c r="H17" s="11">
        <v>81184</v>
      </c>
      <c r="I17" s="11">
        <v>81184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v>157000</v>
      </c>
      <c r="E18" s="11">
        <v>80000</v>
      </c>
      <c r="F18" s="11">
        <f>G18+H18</f>
        <v>84290</v>
      </c>
      <c r="G18" s="11">
        <v>0</v>
      </c>
      <c r="H18" s="11">
        <v>84290</v>
      </c>
      <c r="I18" s="11">
        <v>84290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205</v>
      </c>
      <c r="B19" s="10" t="s">
        <v>47</v>
      </c>
      <c r="C19" s="10" t="s">
        <v>48</v>
      </c>
      <c r="D19" s="11">
        <f>D20</f>
        <v>482000</v>
      </c>
      <c r="E19" s="11">
        <f>E20</f>
        <v>248000</v>
      </c>
      <c r="F19" s="11">
        <f>G19+H19</f>
        <v>488781</v>
      </c>
      <c r="G19" s="11">
        <f>G20</f>
        <v>326355</v>
      </c>
      <c r="H19" s="11">
        <f>H20</f>
        <v>162426</v>
      </c>
      <c r="I19" s="11">
        <f>I20</f>
        <v>113627</v>
      </c>
      <c r="J19" s="11">
        <f>J20</f>
        <v>0</v>
      </c>
      <c r="K19" s="11">
        <f>F19-I19-J19</f>
        <v>375154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f>D21+D24+D28</f>
        <v>482000</v>
      </c>
      <c r="E20" s="11">
        <f>E21+E24+E28</f>
        <v>248000</v>
      </c>
      <c r="F20" s="11">
        <f>G20+H20</f>
        <v>488781</v>
      </c>
      <c r="G20" s="11">
        <f>G21+G24+G28</f>
        <v>326355</v>
      </c>
      <c r="H20" s="11">
        <f>H21+H24+H28</f>
        <v>162426</v>
      </c>
      <c r="I20" s="11">
        <f>I21+I24+I28</f>
        <v>113627</v>
      </c>
      <c r="J20" s="11">
        <f>J21+J24+J28</f>
        <v>0</v>
      </c>
      <c r="K20" s="11">
        <f>F20-I20-J20</f>
        <v>375154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f>D22+D23</f>
        <v>49000</v>
      </c>
      <c r="E21" s="11">
        <f>E22+E23</f>
        <v>26000</v>
      </c>
      <c r="F21" s="11">
        <f>G21+H21</f>
        <v>53375</v>
      </c>
      <c r="G21" s="11">
        <f>G22+G23</f>
        <v>31394</v>
      </c>
      <c r="H21" s="11">
        <f>H22+H23</f>
        <v>21981</v>
      </c>
      <c r="I21" s="11">
        <f>I22+I23</f>
        <v>17163</v>
      </c>
      <c r="J21" s="11">
        <f>J22+J23</f>
        <v>0</v>
      </c>
      <c r="K21" s="11">
        <f>F21-I21-J21</f>
        <v>36212</v>
      </c>
    </row>
    <row r="22" spans="1:11" s="6" customFormat="1" x14ac:dyDescent="0.25">
      <c r="A22" s="10" t="s">
        <v>52</v>
      </c>
      <c r="B22" s="10" t="s">
        <v>56</v>
      </c>
      <c r="C22" s="10" t="s">
        <v>57</v>
      </c>
      <c r="D22" s="11">
        <v>40000</v>
      </c>
      <c r="E22" s="11">
        <v>20000</v>
      </c>
      <c r="F22" s="11">
        <f>G22+H22</f>
        <v>36582</v>
      </c>
      <c r="G22" s="11">
        <v>24641</v>
      </c>
      <c r="H22" s="11">
        <v>11941</v>
      </c>
      <c r="I22" s="11">
        <v>11747</v>
      </c>
      <c r="J22" s="11">
        <v>0</v>
      </c>
      <c r="K22" s="11">
        <f>F22-I22-J22</f>
        <v>24835</v>
      </c>
    </row>
    <row r="23" spans="1:11" s="6" customFormat="1" x14ac:dyDescent="0.25">
      <c r="A23" s="10" t="s">
        <v>55</v>
      </c>
      <c r="B23" s="10" t="s">
        <v>59</v>
      </c>
      <c r="C23" s="10" t="s">
        <v>60</v>
      </c>
      <c r="D23" s="11">
        <v>9000</v>
      </c>
      <c r="E23" s="11">
        <v>6000</v>
      </c>
      <c r="F23" s="11">
        <f>G23+H23</f>
        <v>16793</v>
      </c>
      <c r="G23" s="11">
        <v>6753</v>
      </c>
      <c r="H23" s="11">
        <v>10040</v>
      </c>
      <c r="I23" s="11">
        <v>5416</v>
      </c>
      <c r="J23" s="11">
        <v>0</v>
      </c>
      <c r="K23" s="11">
        <f>F23-I23-J23</f>
        <v>11377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D25+D26+D27</f>
        <v>432500</v>
      </c>
      <c r="E24" s="11">
        <f>E25+E26+E27</f>
        <v>221500</v>
      </c>
      <c r="F24" s="11">
        <f>G24+H24</f>
        <v>434989</v>
      </c>
      <c r="G24" s="11">
        <f>G25+G26+G27</f>
        <v>294900</v>
      </c>
      <c r="H24" s="11">
        <f>H25+H26+H27</f>
        <v>140089</v>
      </c>
      <c r="I24" s="11">
        <f>I25+I26+I27</f>
        <v>96108</v>
      </c>
      <c r="J24" s="11">
        <f>J25+J26+J27</f>
        <v>0</v>
      </c>
      <c r="K24" s="11">
        <f>F24-I24-J24</f>
        <v>338881</v>
      </c>
    </row>
    <row r="25" spans="1:11" s="6" customFormat="1" ht="22.5" x14ac:dyDescent="0.25">
      <c r="A25" s="10" t="s">
        <v>61</v>
      </c>
      <c r="B25" s="10" t="s">
        <v>65</v>
      </c>
      <c r="C25" s="10" t="s">
        <v>66</v>
      </c>
      <c r="D25" s="11">
        <v>117000</v>
      </c>
      <c r="E25" s="11">
        <v>59000</v>
      </c>
      <c r="F25" s="11">
        <f>G25+H25</f>
        <v>117691</v>
      </c>
      <c r="G25" s="11">
        <v>87715</v>
      </c>
      <c r="H25" s="11">
        <v>29976</v>
      </c>
      <c r="I25" s="11">
        <v>20211</v>
      </c>
      <c r="J25" s="11">
        <v>0</v>
      </c>
      <c r="K25" s="11">
        <f>F25-I25-J25</f>
        <v>97480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v>1000</v>
      </c>
      <c r="E26" s="11">
        <v>1000</v>
      </c>
      <c r="F26" s="11">
        <f>G26+H26</f>
        <v>1042</v>
      </c>
      <c r="G26" s="11">
        <v>847</v>
      </c>
      <c r="H26" s="11">
        <v>195</v>
      </c>
      <c r="I26" s="11">
        <v>64</v>
      </c>
      <c r="J26" s="11">
        <v>0</v>
      </c>
      <c r="K26" s="11">
        <f>F26-I26-J26</f>
        <v>978</v>
      </c>
    </row>
    <row r="27" spans="1:11" s="6" customFormat="1" x14ac:dyDescent="0.25">
      <c r="A27" s="10" t="s">
        <v>67</v>
      </c>
      <c r="B27" s="10" t="s">
        <v>71</v>
      </c>
      <c r="C27" s="10" t="s">
        <v>72</v>
      </c>
      <c r="D27" s="11">
        <v>314500</v>
      </c>
      <c r="E27" s="11">
        <v>161500</v>
      </c>
      <c r="F27" s="11">
        <f>G27+H27</f>
        <v>316256</v>
      </c>
      <c r="G27" s="11">
        <v>206338</v>
      </c>
      <c r="H27" s="11">
        <v>109918</v>
      </c>
      <c r="I27" s="11">
        <v>75833</v>
      </c>
      <c r="J27" s="11">
        <v>0</v>
      </c>
      <c r="K27" s="11">
        <f>F27-I27-J27</f>
        <v>240423</v>
      </c>
    </row>
    <row r="28" spans="1:11" s="6" customFormat="1" x14ac:dyDescent="0.25">
      <c r="A28" s="10" t="s">
        <v>70</v>
      </c>
      <c r="B28" s="10" t="s">
        <v>74</v>
      </c>
      <c r="C28" s="10" t="s">
        <v>75</v>
      </c>
      <c r="D28" s="11">
        <v>500</v>
      </c>
      <c r="E28" s="11">
        <v>500</v>
      </c>
      <c r="F28" s="11">
        <f>G28+H28</f>
        <v>417</v>
      </c>
      <c r="G28" s="11">
        <v>61</v>
      </c>
      <c r="H28" s="11">
        <v>356</v>
      </c>
      <c r="I28" s="11">
        <v>356</v>
      </c>
      <c r="J28" s="11">
        <v>0</v>
      </c>
      <c r="K28" s="11">
        <f>F28-I28-J28</f>
        <v>61</v>
      </c>
    </row>
    <row r="29" spans="1:11" s="6" customFormat="1" ht="22.5" x14ac:dyDescent="0.25">
      <c r="A29" s="10" t="s">
        <v>206</v>
      </c>
      <c r="B29" s="10" t="s">
        <v>77</v>
      </c>
      <c r="C29" s="10" t="s">
        <v>78</v>
      </c>
      <c r="D29" s="11">
        <f>D30+D34</f>
        <v>2329000</v>
      </c>
      <c r="E29" s="11">
        <f>E30+E34</f>
        <v>1161000</v>
      </c>
      <c r="F29" s="11">
        <f>G29+H29</f>
        <v>1031906</v>
      </c>
      <c r="G29" s="11">
        <f>G30+G34</f>
        <v>53533</v>
      </c>
      <c r="H29" s="11">
        <f>H30+H34</f>
        <v>978373</v>
      </c>
      <c r="I29" s="11">
        <f>I30+I34</f>
        <v>959252</v>
      </c>
      <c r="J29" s="11">
        <f>J30+J34</f>
        <v>0</v>
      </c>
      <c r="K29" s="11">
        <f>F29-I29-J29</f>
        <v>72654</v>
      </c>
    </row>
    <row r="30" spans="1:11" s="6" customFormat="1" ht="22.5" x14ac:dyDescent="0.25">
      <c r="A30" s="10" t="s">
        <v>76</v>
      </c>
      <c r="B30" s="10" t="s">
        <v>80</v>
      </c>
      <c r="C30" s="10" t="s">
        <v>81</v>
      </c>
      <c r="D30" s="11">
        <f>+D31+D32+D33</f>
        <v>2225000</v>
      </c>
      <c r="E30" s="11">
        <f>+E31+E32+E33</f>
        <v>1104000</v>
      </c>
      <c r="F30" s="11">
        <f>G30+H30</f>
        <v>916769</v>
      </c>
      <c r="G30" s="11">
        <f>+G31+G32+G33</f>
        <v>0</v>
      </c>
      <c r="H30" s="11">
        <f>+H31+H32+H33</f>
        <v>916769</v>
      </c>
      <c r="I30" s="11">
        <f>+I31+I32+I33</f>
        <v>916769</v>
      </c>
      <c r="J30" s="11">
        <f>+J31+J32+J33</f>
        <v>0</v>
      </c>
      <c r="K30" s="11">
        <f>F30-I30-J30</f>
        <v>0</v>
      </c>
    </row>
    <row r="31" spans="1:11" s="6" customFormat="1" ht="43.5" x14ac:dyDescent="0.25">
      <c r="A31" s="10" t="s">
        <v>207</v>
      </c>
      <c r="B31" s="10" t="s">
        <v>83</v>
      </c>
      <c r="C31" s="10" t="s">
        <v>84</v>
      </c>
      <c r="D31" s="11">
        <v>875000</v>
      </c>
      <c r="E31" s="11">
        <v>428000</v>
      </c>
      <c r="F31" s="11">
        <f>G31+H31</f>
        <v>311769</v>
      </c>
      <c r="G31" s="11">
        <v>0</v>
      </c>
      <c r="H31" s="11">
        <v>311769</v>
      </c>
      <c r="I31" s="11">
        <v>311769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208</v>
      </c>
      <c r="B32" s="10" t="s">
        <v>86</v>
      </c>
      <c r="C32" s="10" t="s">
        <v>87</v>
      </c>
      <c r="D32" s="11">
        <v>10000</v>
      </c>
      <c r="E32" s="11">
        <v>6000</v>
      </c>
      <c r="F32" s="11">
        <f>G32+H32</f>
        <v>0</v>
      </c>
      <c r="G32" s="11">
        <v>0</v>
      </c>
      <c r="H32" s="11">
        <v>0</v>
      </c>
      <c r="I32" s="11">
        <v>0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v>1340000</v>
      </c>
      <c r="E33" s="11">
        <v>670000</v>
      </c>
      <c r="F33" s="11">
        <f>G33+H33</f>
        <v>605000</v>
      </c>
      <c r="G33" s="11">
        <v>0</v>
      </c>
      <c r="H33" s="11">
        <v>605000</v>
      </c>
      <c r="I33" s="11">
        <v>605000</v>
      </c>
      <c r="J33" s="11">
        <v>0</v>
      </c>
      <c r="K33" s="11">
        <f>F33-I33-J33</f>
        <v>0</v>
      </c>
    </row>
    <row r="34" spans="1:11" s="6" customFormat="1" ht="33" x14ac:dyDescent="0.25">
      <c r="A34" s="10" t="s">
        <v>209</v>
      </c>
      <c r="B34" s="10" t="s">
        <v>92</v>
      </c>
      <c r="C34" s="10" t="s">
        <v>93</v>
      </c>
      <c r="D34" s="11">
        <f>D35</f>
        <v>104000</v>
      </c>
      <c r="E34" s="11">
        <f>E35</f>
        <v>57000</v>
      </c>
      <c r="F34" s="11">
        <f>G34+H34</f>
        <v>115137</v>
      </c>
      <c r="G34" s="11">
        <f>G35</f>
        <v>53533</v>
      </c>
      <c r="H34" s="11">
        <f>H35</f>
        <v>61604</v>
      </c>
      <c r="I34" s="11">
        <f>I35</f>
        <v>42483</v>
      </c>
      <c r="J34" s="11">
        <f>J35</f>
        <v>0</v>
      </c>
      <c r="K34" s="11">
        <f>F34-I34-J34</f>
        <v>72654</v>
      </c>
    </row>
    <row r="35" spans="1:11" s="6" customFormat="1" ht="22.5" x14ac:dyDescent="0.25">
      <c r="A35" s="10" t="s">
        <v>210</v>
      </c>
      <c r="B35" s="10" t="s">
        <v>95</v>
      </c>
      <c r="C35" s="10" t="s">
        <v>96</v>
      </c>
      <c r="D35" s="11">
        <f>D36+D37</f>
        <v>104000</v>
      </c>
      <c r="E35" s="11">
        <f>E36+E37</f>
        <v>57000</v>
      </c>
      <c r="F35" s="11">
        <f>G35+H35</f>
        <v>115137</v>
      </c>
      <c r="G35" s="11">
        <f>G36+G37</f>
        <v>53533</v>
      </c>
      <c r="H35" s="11">
        <f>H36+H37</f>
        <v>61604</v>
      </c>
      <c r="I35" s="11">
        <f>I36+I37</f>
        <v>42483</v>
      </c>
      <c r="J35" s="11">
        <f>J36+J37</f>
        <v>0</v>
      </c>
      <c r="K35" s="11">
        <f>F35-I35-J35</f>
        <v>72654</v>
      </c>
    </row>
    <row r="36" spans="1:11" s="6" customFormat="1" ht="22.5" x14ac:dyDescent="0.25">
      <c r="A36" s="10" t="s">
        <v>91</v>
      </c>
      <c r="B36" s="10" t="s">
        <v>98</v>
      </c>
      <c r="C36" s="10" t="s">
        <v>99</v>
      </c>
      <c r="D36" s="11">
        <v>101000</v>
      </c>
      <c r="E36" s="11">
        <v>54000</v>
      </c>
      <c r="F36" s="11">
        <f>G36+H36</f>
        <v>112030</v>
      </c>
      <c r="G36" s="11">
        <v>51908</v>
      </c>
      <c r="H36" s="11">
        <v>60122</v>
      </c>
      <c r="I36" s="11">
        <v>42483</v>
      </c>
      <c r="J36" s="11">
        <v>0</v>
      </c>
      <c r="K36" s="11">
        <f>F36-I36-J36</f>
        <v>69547</v>
      </c>
    </row>
    <row r="37" spans="1:11" s="6" customFormat="1" ht="22.5" x14ac:dyDescent="0.25">
      <c r="A37" s="10" t="s">
        <v>94</v>
      </c>
      <c r="B37" s="10" t="s">
        <v>101</v>
      </c>
      <c r="C37" s="10" t="s">
        <v>102</v>
      </c>
      <c r="D37" s="11">
        <v>3000</v>
      </c>
      <c r="E37" s="11">
        <v>3000</v>
      </c>
      <c r="F37" s="11">
        <f>G37+H37</f>
        <v>3107</v>
      </c>
      <c r="G37" s="11">
        <v>1625</v>
      </c>
      <c r="H37" s="11">
        <v>1482</v>
      </c>
      <c r="I37" s="11">
        <v>0</v>
      </c>
      <c r="J37" s="11">
        <v>0</v>
      </c>
      <c r="K37" s="11">
        <f>F37-I37-J37</f>
        <v>3107</v>
      </c>
    </row>
    <row r="38" spans="1:11" s="6" customFormat="1" ht="22.5" x14ac:dyDescent="0.25">
      <c r="A38" s="10" t="s">
        <v>211</v>
      </c>
      <c r="B38" s="10" t="s">
        <v>104</v>
      </c>
      <c r="C38" s="10" t="s">
        <v>105</v>
      </c>
      <c r="D38" s="11">
        <f>D39</f>
        <v>2000</v>
      </c>
      <c r="E38" s="11">
        <f>E39</f>
        <v>2000</v>
      </c>
      <c r="F38" s="11">
        <f>G38+H38</f>
        <v>4036</v>
      </c>
      <c r="G38" s="11">
        <f>G39</f>
        <v>107</v>
      </c>
      <c r="H38" s="11">
        <f>H39</f>
        <v>3929</v>
      </c>
      <c r="I38" s="11">
        <f>I39</f>
        <v>307</v>
      </c>
      <c r="J38" s="11">
        <f>J39</f>
        <v>0</v>
      </c>
      <c r="K38" s="11">
        <f>F38-I38-J38</f>
        <v>3729</v>
      </c>
    </row>
    <row r="39" spans="1:11" s="6" customFormat="1" x14ac:dyDescent="0.25">
      <c r="A39" s="10" t="s">
        <v>212</v>
      </c>
      <c r="B39" s="10" t="s">
        <v>107</v>
      </c>
      <c r="C39" s="10" t="s">
        <v>108</v>
      </c>
      <c r="D39" s="11">
        <f>D40</f>
        <v>2000</v>
      </c>
      <c r="E39" s="11">
        <f>E40</f>
        <v>2000</v>
      </c>
      <c r="F39" s="11">
        <f>G39+H39</f>
        <v>4036</v>
      </c>
      <c r="G39" s="11">
        <f>G40</f>
        <v>107</v>
      </c>
      <c r="H39" s="11">
        <f>H40</f>
        <v>3929</v>
      </c>
      <c r="I39" s="11">
        <f>I40</f>
        <v>307</v>
      </c>
      <c r="J39" s="11">
        <f>J40</f>
        <v>0</v>
      </c>
      <c r="K39" s="11">
        <f>F39-I39-J39</f>
        <v>3729</v>
      </c>
    </row>
    <row r="40" spans="1:11" s="6" customFormat="1" x14ac:dyDescent="0.25">
      <c r="A40" s="10" t="s">
        <v>103</v>
      </c>
      <c r="B40" s="10" t="s">
        <v>110</v>
      </c>
      <c r="C40" s="10" t="s">
        <v>111</v>
      </c>
      <c r="D40" s="11">
        <v>2000</v>
      </c>
      <c r="E40" s="11">
        <v>2000</v>
      </c>
      <c r="F40" s="11">
        <f>G40+H40</f>
        <v>4036</v>
      </c>
      <c r="G40" s="11">
        <v>107</v>
      </c>
      <c r="H40" s="11">
        <v>3929</v>
      </c>
      <c r="I40" s="11">
        <v>307</v>
      </c>
      <c r="J40" s="11">
        <v>0</v>
      </c>
      <c r="K40" s="11">
        <f>F40-I40-J40</f>
        <v>3729</v>
      </c>
    </row>
    <row r="41" spans="1:11" s="6" customFormat="1" x14ac:dyDescent="0.25">
      <c r="A41" s="10" t="s">
        <v>106</v>
      </c>
      <c r="B41" s="10" t="s">
        <v>113</v>
      </c>
      <c r="C41" s="10" t="s">
        <v>114</v>
      </c>
      <c r="D41" s="11">
        <f>D42+D47</f>
        <v>117000</v>
      </c>
      <c r="E41" s="11">
        <f>E42+E47</f>
        <v>118500</v>
      </c>
      <c r="F41" s="11">
        <f>G41+H41</f>
        <v>141199</v>
      </c>
      <c r="G41" s="11">
        <f>G42+G47</f>
        <v>88554</v>
      </c>
      <c r="H41" s="11">
        <f>H42+H47</f>
        <v>52645</v>
      </c>
      <c r="I41" s="11">
        <f>I42+I47</f>
        <v>63089</v>
      </c>
      <c r="J41" s="11">
        <f>J42+J47</f>
        <v>0</v>
      </c>
      <c r="K41" s="11">
        <f>F41-I41-J41</f>
        <v>78110</v>
      </c>
    </row>
    <row r="42" spans="1:11" s="6" customFormat="1" ht="22.5" x14ac:dyDescent="0.25">
      <c r="A42" s="10" t="s">
        <v>109</v>
      </c>
      <c r="B42" s="10" t="s">
        <v>116</v>
      </c>
      <c r="C42" s="10" t="s">
        <v>117</v>
      </c>
      <c r="D42" s="11">
        <f>D43</f>
        <v>73000</v>
      </c>
      <c r="E42" s="11">
        <f>E43</f>
        <v>36500</v>
      </c>
      <c r="F42" s="11">
        <f>G42+H42</f>
        <v>15244</v>
      </c>
      <c r="G42" s="11">
        <f>G43</f>
        <v>10559</v>
      </c>
      <c r="H42" s="11">
        <f>H43</f>
        <v>4685</v>
      </c>
      <c r="I42" s="11">
        <f>I43</f>
        <v>6454</v>
      </c>
      <c r="J42" s="11">
        <f>J43</f>
        <v>0</v>
      </c>
      <c r="K42" s="11">
        <f>F42-I42-J42</f>
        <v>8790</v>
      </c>
    </row>
    <row r="43" spans="1:11" s="6" customFormat="1" ht="22.5" x14ac:dyDescent="0.25">
      <c r="A43" s="10" t="s">
        <v>112</v>
      </c>
      <c r="B43" s="10" t="s">
        <v>119</v>
      </c>
      <c r="C43" s="10" t="s">
        <v>120</v>
      </c>
      <c r="D43" s="11">
        <f>+D44+D46</f>
        <v>73000</v>
      </c>
      <c r="E43" s="11">
        <f>+E44+E46</f>
        <v>36500</v>
      </c>
      <c r="F43" s="11">
        <f>G43+H43</f>
        <v>15244</v>
      </c>
      <c r="G43" s="11">
        <f>+G44+G46</f>
        <v>10559</v>
      </c>
      <c r="H43" s="11">
        <f>+H44+H46</f>
        <v>4685</v>
      </c>
      <c r="I43" s="11">
        <f>+I44+I46</f>
        <v>6454</v>
      </c>
      <c r="J43" s="11">
        <f>+J44+J46</f>
        <v>0</v>
      </c>
      <c r="K43" s="11">
        <f>F43-I43-J43</f>
        <v>8790</v>
      </c>
    </row>
    <row r="44" spans="1:11" s="6" customFormat="1" x14ac:dyDescent="0.25">
      <c r="A44" s="10" t="s">
        <v>213</v>
      </c>
      <c r="B44" s="10" t="s">
        <v>122</v>
      </c>
      <c r="C44" s="10" t="s">
        <v>123</v>
      </c>
      <c r="D44" s="11">
        <f>+D45</f>
        <v>9000</v>
      </c>
      <c r="E44" s="11">
        <f>+E45</f>
        <v>4500</v>
      </c>
      <c r="F44" s="11">
        <f>G44+H44</f>
        <v>8745</v>
      </c>
      <c r="G44" s="11">
        <f>+G45</f>
        <v>6745</v>
      </c>
      <c r="H44" s="11">
        <f>+H45</f>
        <v>2000</v>
      </c>
      <c r="I44" s="11">
        <f>+I45</f>
        <v>4417</v>
      </c>
      <c r="J44" s="11">
        <f>+J45</f>
        <v>0</v>
      </c>
      <c r="K44" s="11">
        <f>F44-I44-J44</f>
        <v>4328</v>
      </c>
    </row>
    <row r="45" spans="1:11" s="6" customFormat="1" ht="22.5" x14ac:dyDescent="0.25">
      <c r="A45" s="10" t="s">
        <v>121</v>
      </c>
      <c r="B45" s="10" t="s">
        <v>125</v>
      </c>
      <c r="C45" s="10" t="s">
        <v>126</v>
      </c>
      <c r="D45" s="11">
        <v>9000</v>
      </c>
      <c r="E45" s="11">
        <v>4500</v>
      </c>
      <c r="F45" s="11">
        <f>G45+H45</f>
        <v>8745</v>
      </c>
      <c r="G45" s="11">
        <v>6745</v>
      </c>
      <c r="H45" s="11">
        <v>2000</v>
      </c>
      <c r="I45" s="11">
        <v>4417</v>
      </c>
      <c r="J45" s="11">
        <v>0</v>
      </c>
      <c r="K45" s="11">
        <f>F45-I45-J45</f>
        <v>4328</v>
      </c>
    </row>
    <row r="46" spans="1:11" s="6" customFormat="1" x14ac:dyDescent="0.25">
      <c r="A46" s="10" t="s">
        <v>214</v>
      </c>
      <c r="B46" s="10" t="s">
        <v>128</v>
      </c>
      <c r="C46" s="10" t="s">
        <v>129</v>
      </c>
      <c r="D46" s="11">
        <v>64000</v>
      </c>
      <c r="E46" s="11">
        <v>32000</v>
      </c>
      <c r="F46" s="11">
        <f>G46+H46</f>
        <v>6499</v>
      </c>
      <c r="G46" s="11">
        <v>3814</v>
      </c>
      <c r="H46" s="11">
        <v>2685</v>
      </c>
      <c r="I46" s="11">
        <v>2037</v>
      </c>
      <c r="J46" s="11">
        <v>0</v>
      </c>
      <c r="K46" s="11">
        <f>F46-I46-J46</f>
        <v>4462</v>
      </c>
    </row>
    <row r="47" spans="1:11" s="6" customFormat="1" ht="22.5" x14ac:dyDescent="0.25">
      <c r="A47" s="10" t="s">
        <v>215</v>
      </c>
      <c r="B47" s="10" t="s">
        <v>131</v>
      </c>
      <c r="C47" s="10" t="s">
        <v>132</v>
      </c>
      <c r="D47" s="11">
        <f>D48+D52+D55+D57</f>
        <v>44000</v>
      </c>
      <c r="E47" s="11">
        <f>E48+E52+E55+E57</f>
        <v>82000</v>
      </c>
      <c r="F47" s="11">
        <f>G47+H47</f>
        <v>125955</v>
      </c>
      <c r="G47" s="11">
        <f>G48+G52+G55+G57</f>
        <v>77995</v>
      </c>
      <c r="H47" s="11">
        <f>H48+H52+H55+H57</f>
        <v>47960</v>
      </c>
      <c r="I47" s="11">
        <f>I48+I52+I55+I57</f>
        <v>56635</v>
      </c>
      <c r="J47" s="11">
        <f>J48+J52+J55+J57</f>
        <v>0</v>
      </c>
      <c r="K47" s="11">
        <f>F47-I47-J47</f>
        <v>69320</v>
      </c>
    </row>
    <row r="48" spans="1:11" s="6" customFormat="1" ht="43.5" x14ac:dyDescent="0.25">
      <c r="A48" s="10" t="s">
        <v>216</v>
      </c>
      <c r="B48" s="10" t="s">
        <v>134</v>
      </c>
      <c r="C48" s="10" t="s">
        <v>135</v>
      </c>
      <c r="D48" s="11">
        <f>D49+D50+D51</f>
        <v>78000</v>
      </c>
      <c r="E48" s="11">
        <f>E49+E50+E51</f>
        <v>40000</v>
      </c>
      <c r="F48" s="11">
        <f>G48+H48</f>
        <v>34761</v>
      </c>
      <c r="G48" s="11">
        <f>G49+G50+G51</f>
        <v>1528</v>
      </c>
      <c r="H48" s="11">
        <f>H49+H50+H51</f>
        <v>33233</v>
      </c>
      <c r="I48" s="11">
        <f>I49+I50+I51</f>
        <v>27561</v>
      </c>
      <c r="J48" s="11">
        <f>J49+J50+J51</f>
        <v>0</v>
      </c>
      <c r="K48" s="11">
        <f>F48-I48-J48</f>
        <v>7200</v>
      </c>
    </row>
    <row r="49" spans="1:11" s="6" customFormat="1" x14ac:dyDescent="0.25">
      <c r="A49" s="10" t="s">
        <v>130</v>
      </c>
      <c r="B49" s="10" t="s">
        <v>137</v>
      </c>
      <c r="C49" s="10" t="s">
        <v>138</v>
      </c>
      <c r="D49" s="11">
        <v>0</v>
      </c>
      <c r="E49" s="11">
        <v>0</v>
      </c>
      <c r="F49" s="11">
        <f>G49+H49</f>
        <v>104</v>
      </c>
      <c r="G49" s="11">
        <v>0</v>
      </c>
      <c r="H49" s="11">
        <v>104</v>
      </c>
      <c r="I49" s="11">
        <v>104</v>
      </c>
      <c r="J49" s="11">
        <v>0</v>
      </c>
      <c r="K49" s="11">
        <f>F49-I49-J49</f>
        <v>0</v>
      </c>
    </row>
    <row r="50" spans="1:11" s="6" customFormat="1" ht="22.5" x14ac:dyDescent="0.25">
      <c r="A50" s="10" t="s">
        <v>217</v>
      </c>
      <c r="B50" s="10" t="s">
        <v>140</v>
      </c>
      <c r="C50" s="10" t="s">
        <v>141</v>
      </c>
      <c r="D50" s="11">
        <v>1500</v>
      </c>
      <c r="E50" s="11">
        <v>1500</v>
      </c>
      <c r="F50" s="11">
        <f>G50+H50</f>
        <v>1528</v>
      </c>
      <c r="G50" s="11">
        <v>1528</v>
      </c>
      <c r="H50" s="11">
        <v>0</v>
      </c>
      <c r="I50" s="11">
        <v>60</v>
      </c>
      <c r="J50" s="11">
        <v>0</v>
      </c>
      <c r="K50" s="11">
        <f>F50-I50-J50</f>
        <v>1468</v>
      </c>
    </row>
    <row r="51" spans="1:11" s="6" customFormat="1" ht="22.5" x14ac:dyDescent="0.25">
      <c r="A51" s="10" t="s">
        <v>139</v>
      </c>
      <c r="B51" s="10" t="s">
        <v>143</v>
      </c>
      <c r="C51" s="10" t="s">
        <v>144</v>
      </c>
      <c r="D51" s="11">
        <v>76500</v>
      </c>
      <c r="E51" s="11">
        <v>38500</v>
      </c>
      <c r="F51" s="11">
        <f>G51+H51</f>
        <v>33129</v>
      </c>
      <c r="G51" s="11">
        <v>0</v>
      </c>
      <c r="H51" s="11">
        <v>33129</v>
      </c>
      <c r="I51" s="11">
        <v>27397</v>
      </c>
      <c r="J51" s="11">
        <v>0</v>
      </c>
      <c r="K51" s="11">
        <f>F51-I51-J51</f>
        <v>5732</v>
      </c>
    </row>
    <row r="52" spans="1:11" s="6" customFormat="1" ht="22.5" x14ac:dyDescent="0.25">
      <c r="A52" s="10" t="s">
        <v>218</v>
      </c>
      <c r="B52" s="10" t="s">
        <v>146</v>
      </c>
      <c r="C52" s="10" t="s">
        <v>147</v>
      </c>
      <c r="D52" s="11">
        <f>D53</f>
        <v>84000</v>
      </c>
      <c r="E52" s="11">
        <f>E53</f>
        <v>42000</v>
      </c>
      <c r="F52" s="11">
        <f>G52+H52</f>
        <v>91130</v>
      </c>
      <c r="G52" s="11">
        <f>G53</f>
        <v>76467</v>
      </c>
      <c r="H52" s="11">
        <f>H53</f>
        <v>14663</v>
      </c>
      <c r="I52" s="11">
        <f>I53</f>
        <v>29053</v>
      </c>
      <c r="J52" s="11">
        <f>J53</f>
        <v>0</v>
      </c>
      <c r="K52" s="11">
        <f>F52-I52-J52</f>
        <v>62077</v>
      </c>
    </row>
    <row r="53" spans="1:11" s="6" customFormat="1" ht="22.5" x14ac:dyDescent="0.25">
      <c r="A53" s="10" t="s">
        <v>219</v>
      </c>
      <c r="B53" s="10" t="s">
        <v>149</v>
      </c>
      <c r="C53" s="10" t="s">
        <v>150</v>
      </c>
      <c r="D53" s="11">
        <f>D54</f>
        <v>84000</v>
      </c>
      <c r="E53" s="11">
        <f>E54</f>
        <v>42000</v>
      </c>
      <c r="F53" s="11">
        <f>G53+H53</f>
        <v>91130</v>
      </c>
      <c r="G53" s="11">
        <f>G54</f>
        <v>76467</v>
      </c>
      <c r="H53" s="11">
        <f>H54</f>
        <v>14663</v>
      </c>
      <c r="I53" s="11">
        <f>I54</f>
        <v>29053</v>
      </c>
      <c r="J53" s="11">
        <f>J54</f>
        <v>0</v>
      </c>
      <c r="K53" s="11">
        <f>F53-I53-J53</f>
        <v>62077</v>
      </c>
    </row>
    <row r="54" spans="1:11" s="6" customFormat="1" ht="22.5" x14ac:dyDescent="0.25">
      <c r="A54" s="10" t="s">
        <v>145</v>
      </c>
      <c r="B54" s="10" t="s">
        <v>152</v>
      </c>
      <c r="C54" s="10" t="s">
        <v>153</v>
      </c>
      <c r="D54" s="11">
        <v>84000</v>
      </c>
      <c r="E54" s="11">
        <v>42000</v>
      </c>
      <c r="F54" s="11">
        <f>G54+H54</f>
        <v>91130</v>
      </c>
      <c r="G54" s="11">
        <v>76467</v>
      </c>
      <c r="H54" s="11">
        <v>14663</v>
      </c>
      <c r="I54" s="11">
        <v>29053</v>
      </c>
      <c r="J54" s="11">
        <v>0</v>
      </c>
      <c r="K54" s="11">
        <f>F54-I54-J54</f>
        <v>62077</v>
      </c>
    </row>
    <row r="55" spans="1:11" s="6" customFormat="1" ht="33" x14ac:dyDescent="0.25">
      <c r="A55" s="10" t="s">
        <v>220</v>
      </c>
      <c r="B55" s="10" t="s">
        <v>155</v>
      </c>
      <c r="C55" s="10" t="s">
        <v>156</v>
      </c>
      <c r="D55" s="11">
        <f>+D56</f>
        <v>0</v>
      </c>
      <c r="E55" s="11">
        <f>+E56</f>
        <v>0</v>
      </c>
      <c r="F55" s="11">
        <f>G55+H55</f>
        <v>64</v>
      </c>
      <c r="G55" s="11">
        <f>+G56</f>
        <v>0</v>
      </c>
      <c r="H55" s="11">
        <f>+H56</f>
        <v>64</v>
      </c>
      <c r="I55" s="11">
        <f>+I56</f>
        <v>21</v>
      </c>
      <c r="J55" s="11">
        <f>+J56</f>
        <v>0</v>
      </c>
      <c r="K55" s="11">
        <f>F55-I55-J55</f>
        <v>43</v>
      </c>
    </row>
    <row r="56" spans="1:11" s="6" customFormat="1" ht="22.5" x14ac:dyDescent="0.25">
      <c r="A56" s="10" t="s">
        <v>221</v>
      </c>
      <c r="B56" s="10" t="s">
        <v>158</v>
      </c>
      <c r="C56" s="10" t="s">
        <v>159</v>
      </c>
      <c r="D56" s="11">
        <v>0</v>
      </c>
      <c r="E56" s="11">
        <v>0</v>
      </c>
      <c r="F56" s="11">
        <f>G56+H56</f>
        <v>64</v>
      </c>
      <c r="G56" s="11">
        <v>0</v>
      </c>
      <c r="H56" s="11">
        <v>64</v>
      </c>
      <c r="I56" s="11">
        <v>21</v>
      </c>
      <c r="J56" s="11">
        <v>0</v>
      </c>
      <c r="K56" s="11">
        <f>F56-I56-J56</f>
        <v>43</v>
      </c>
    </row>
    <row r="57" spans="1:11" s="6" customFormat="1" ht="22.5" x14ac:dyDescent="0.25">
      <c r="A57" s="10" t="s">
        <v>222</v>
      </c>
      <c r="B57" s="10" t="s">
        <v>223</v>
      </c>
      <c r="C57" s="10" t="s">
        <v>224</v>
      </c>
      <c r="D57" s="11">
        <f>+D58</f>
        <v>-118000</v>
      </c>
      <c r="E57" s="11">
        <f>+E58</f>
        <v>0</v>
      </c>
      <c r="F57" s="11">
        <f>G57+H57</f>
        <v>0</v>
      </c>
      <c r="G57" s="11">
        <f>+G58</f>
        <v>0</v>
      </c>
      <c r="H57" s="11">
        <f>+H58</f>
        <v>0</v>
      </c>
      <c r="I57" s="11">
        <f>+I58</f>
        <v>0</v>
      </c>
      <c r="J57" s="11">
        <f>+J58</f>
        <v>0</v>
      </c>
      <c r="K57" s="11">
        <f>F57-I57-J57</f>
        <v>0</v>
      </c>
    </row>
    <row r="58" spans="1:11" s="6" customFormat="1" ht="33" x14ac:dyDescent="0.25">
      <c r="A58" s="10" t="s">
        <v>225</v>
      </c>
      <c r="B58" s="10" t="s">
        <v>161</v>
      </c>
      <c r="C58" s="10" t="s">
        <v>162</v>
      </c>
      <c r="D58" s="11">
        <v>-118000</v>
      </c>
      <c r="E58" s="11">
        <v>0</v>
      </c>
      <c r="F58" s="11">
        <f>G58+H58</f>
        <v>0</v>
      </c>
      <c r="G58" s="11">
        <v>0</v>
      </c>
      <c r="H58" s="11">
        <v>0</v>
      </c>
      <c r="I58" s="11">
        <v>0</v>
      </c>
      <c r="J58" s="11">
        <v>0</v>
      </c>
      <c r="K58" s="11">
        <f>F58-I58-J58</f>
        <v>0</v>
      </c>
    </row>
    <row r="59" spans="1:11" s="6" customFormat="1" x14ac:dyDescent="0.25">
      <c r="A59" s="10" t="s">
        <v>226</v>
      </c>
      <c r="B59" s="10" t="s">
        <v>176</v>
      </c>
      <c r="C59" s="10" t="s">
        <v>177</v>
      </c>
      <c r="D59" s="11">
        <f>D60</f>
        <v>210000</v>
      </c>
      <c r="E59" s="11">
        <f>E60</f>
        <v>34500</v>
      </c>
      <c r="F59" s="11">
        <f>G59+H59</f>
        <v>32626</v>
      </c>
      <c r="G59" s="11">
        <f>G60</f>
        <v>0</v>
      </c>
      <c r="H59" s="11">
        <f>H60</f>
        <v>32626</v>
      </c>
      <c r="I59" s="11">
        <f>I60</f>
        <v>32626</v>
      </c>
      <c r="J59" s="11">
        <f>J60</f>
        <v>0</v>
      </c>
      <c r="K59" s="11">
        <f>F59-I59-J59</f>
        <v>0</v>
      </c>
    </row>
    <row r="60" spans="1:11" s="6" customFormat="1" ht="22.5" x14ac:dyDescent="0.25">
      <c r="A60" s="10" t="s">
        <v>227</v>
      </c>
      <c r="B60" s="10" t="s">
        <v>179</v>
      </c>
      <c r="C60" s="10" t="s">
        <v>180</v>
      </c>
      <c r="D60" s="11">
        <f>D61+D64</f>
        <v>210000</v>
      </c>
      <c r="E60" s="11">
        <f>E61+E64</f>
        <v>34500</v>
      </c>
      <c r="F60" s="11">
        <f>G60+H60</f>
        <v>32626</v>
      </c>
      <c r="G60" s="11">
        <f>G61+G64</f>
        <v>0</v>
      </c>
      <c r="H60" s="11">
        <f>H61+H64</f>
        <v>32626</v>
      </c>
      <c r="I60" s="11">
        <f>I61+I64</f>
        <v>32626</v>
      </c>
      <c r="J60" s="11">
        <f>J61+J64</f>
        <v>0</v>
      </c>
      <c r="K60" s="11">
        <f>F60-I60-J60</f>
        <v>0</v>
      </c>
    </row>
    <row r="61" spans="1:11" s="6" customFormat="1" ht="96" x14ac:dyDescent="0.25">
      <c r="A61" s="10" t="s">
        <v>228</v>
      </c>
      <c r="B61" s="10" t="s">
        <v>182</v>
      </c>
      <c r="C61" s="10" t="s">
        <v>183</v>
      </c>
      <c r="D61" s="11">
        <f>+D62+D63</f>
        <v>92000</v>
      </c>
      <c r="E61" s="11">
        <f>+E62+E63</f>
        <v>34500</v>
      </c>
      <c r="F61" s="11">
        <f>G61+H61</f>
        <v>32626</v>
      </c>
      <c r="G61" s="11">
        <f>+G62+G63</f>
        <v>0</v>
      </c>
      <c r="H61" s="11">
        <f>+H62+H63</f>
        <v>32626</v>
      </c>
      <c r="I61" s="11">
        <f>+I62+I63</f>
        <v>32626</v>
      </c>
      <c r="J61" s="11">
        <f>+J62+J63</f>
        <v>0</v>
      </c>
      <c r="K61" s="11">
        <f>F61-I61-J61</f>
        <v>0</v>
      </c>
    </row>
    <row r="62" spans="1:11" s="6" customFormat="1" ht="43.5" x14ac:dyDescent="0.25">
      <c r="A62" s="10" t="s">
        <v>169</v>
      </c>
      <c r="B62" s="10" t="s">
        <v>185</v>
      </c>
      <c r="C62" s="10" t="s">
        <v>186</v>
      </c>
      <c r="D62" s="11">
        <v>30000</v>
      </c>
      <c r="E62" s="11">
        <v>5000</v>
      </c>
      <c r="F62" s="11">
        <f>G62+H62</f>
        <v>920</v>
      </c>
      <c r="G62" s="11">
        <v>0</v>
      </c>
      <c r="H62" s="11">
        <v>920</v>
      </c>
      <c r="I62" s="11">
        <v>920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229</v>
      </c>
      <c r="B63" s="10" t="s">
        <v>188</v>
      </c>
      <c r="C63" s="10" t="s">
        <v>189</v>
      </c>
      <c r="D63" s="11">
        <v>62000</v>
      </c>
      <c r="E63" s="11">
        <v>29500</v>
      </c>
      <c r="F63" s="11">
        <f>G63+H63</f>
        <v>31706</v>
      </c>
      <c r="G63" s="11">
        <v>0</v>
      </c>
      <c r="H63" s="11">
        <v>31706</v>
      </c>
      <c r="I63" s="11">
        <v>31706</v>
      </c>
      <c r="J63" s="11">
        <v>0</v>
      </c>
      <c r="K63" s="11">
        <f>F63-I63-J63</f>
        <v>0</v>
      </c>
    </row>
    <row r="64" spans="1:11" s="6" customFormat="1" ht="33" x14ac:dyDescent="0.25">
      <c r="A64" s="10" t="s">
        <v>230</v>
      </c>
      <c r="B64" s="10" t="s">
        <v>191</v>
      </c>
      <c r="C64" s="10" t="s">
        <v>192</v>
      </c>
      <c r="D64" s="11">
        <f>+D65</f>
        <v>118000</v>
      </c>
      <c r="E64" s="11">
        <f>+E65</f>
        <v>0</v>
      </c>
      <c r="F64" s="11">
        <f>G64+H64</f>
        <v>0</v>
      </c>
      <c r="G64" s="11">
        <f>+G65</f>
        <v>0</v>
      </c>
      <c r="H64" s="11">
        <f>+H65</f>
        <v>0</v>
      </c>
      <c r="I64" s="11">
        <f>+I65</f>
        <v>0</v>
      </c>
      <c r="J64" s="11">
        <f>+J65</f>
        <v>0</v>
      </c>
      <c r="K64" s="11">
        <f>F64-I64-J64</f>
        <v>0</v>
      </c>
    </row>
    <row r="65" spans="1:12" s="6" customFormat="1" ht="43.5" x14ac:dyDescent="0.25">
      <c r="A65" s="10" t="s">
        <v>231</v>
      </c>
      <c r="B65" s="10" t="s">
        <v>194</v>
      </c>
      <c r="C65" s="10" t="s">
        <v>195</v>
      </c>
      <c r="D65" s="11">
        <v>118000</v>
      </c>
      <c r="E65" s="11">
        <v>0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196</v>
      </c>
      <c r="B67" s="13"/>
      <c r="C67" s="13"/>
      <c r="D67" s="13"/>
      <c r="E67" s="13" t="s">
        <v>198</v>
      </c>
      <c r="F67" s="13"/>
      <c r="G67" s="13"/>
      <c r="H67" s="13"/>
      <c r="I67" s="13" t="s">
        <v>199</v>
      </c>
      <c r="J67" s="13"/>
      <c r="K67" s="13"/>
      <c r="L67" s="13"/>
    </row>
    <row r="68" spans="1:12" x14ac:dyDescent="0.25">
      <c r="A68" s="3" t="s">
        <v>197</v>
      </c>
      <c r="B68" s="3"/>
      <c r="C68" s="3"/>
      <c r="D68" s="3"/>
      <c r="E68" s="3" t="s">
        <v>198</v>
      </c>
      <c r="F68" s="3"/>
      <c r="G68" s="3"/>
      <c r="H68" s="3"/>
      <c r="I68" s="3" t="s">
        <v>200</v>
      </c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1EE2-7061-4B89-A4F6-63C62A3F0905}">
  <dimension ref="A1:T4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233</v>
      </c>
      <c r="C11" s="10" t="s">
        <v>21</v>
      </c>
      <c r="D11" s="11">
        <f>D12+D17</f>
        <v>1028390</v>
      </c>
      <c r="E11" s="11">
        <f>E12+E17</f>
        <v>0</v>
      </c>
      <c r="F11" s="11">
        <f>G11+H11</f>
        <v>0</v>
      </c>
      <c r="G11" s="11">
        <f>G12+G17</f>
        <v>0</v>
      </c>
      <c r="H11" s="11">
        <f>H12+H17</f>
        <v>0</v>
      </c>
      <c r="I11" s="11">
        <f>I12+I17</f>
        <v>0</v>
      </c>
      <c r="J11" s="11">
        <f>J12+J17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118000</v>
      </c>
      <c r="E12" s="11">
        <f>+E13</f>
        <v>0</v>
      </c>
      <c r="F12" s="11">
        <f>G12+H12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234</v>
      </c>
      <c r="B13" s="10" t="s">
        <v>113</v>
      </c>
      <c r="C13" s="10" t="s">
        <v>114</v>
      </c>
      <c r="D13" s="11">
        <f>+D14</f>
        <v>118000</v>
      </c>
      <c r="E13" s="11">
        <f>+E14</f>
        <v>0</v>
      </c>
      <c r="F13" s="11">
        <f>G13+H13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203</v>
      </c>
      <c r="B14" s="10" t="s">
        <v>131</v>
      </c>
      <c r="C14" s="10" t="s">
        <v>132</v>
      </c>
      <c r="D14" s="11">
        <f>+D15</f>
        <v>118000</v>
      </c>
      <c r="E14" s="11">
        <f>+E15</f>
        <v>0</v>
      </c>
      <c r="F14" s="11">
        <f>G14+H14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235</v>
      </c>
      <c r="B15" s="10" t="s">
        <v>223</v>
      </c>
      <c r="C15" s="10" t="s">
        <v>224</v>
      </c>
      <c r="D15" s="11">
        <f>+D16</f>
        <v>118000</v>
      </c>
      <c r="E15" s="11">
        <f>+E16</f>
        <v>0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236</v>
      </c>
      <c r="B16" s="10" t="s">
        <v>164</v>
      </c>
      <c r="C16" s="10" t="s">
        <v>165</v>
      </c>
      <c r="D16" s="11">
        <v>118000</v>
      </c>
      <c r="E16" s="11">
        <v>0</v>
      </c>
      <c r="F16" s="11">
        <f>G16+H16</f>
        <v>0</v>
      </c>
      <c r="G16" s="11">
        <v>0</v>
      </c>
      <c r="H16" s="11">
        <v>0</v>
      </c>
      <c r="I16" s="11">
        <v>0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64</v>
      </c>
      <c r="B17" s="10" t="s">
        <v>167</v>
      </c>
      <c r="C17" s="10" t="s">
        <v>168</v>
      </c>
      <c r="D17" s="11">
        <f>D18</f>
        <v>910390</v>
      </c>
      <c r="E17" s="11">
        <f>E18</f>
        <v>0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67</v>
      </c>
      <c r="B18" s="10" t="s">
        <v>170</v>
      </c>
      <c r="C18" s="10" t="s">
        <v>171</v>
      </c>
      <c r="D18" s="11">
        <f>+D19</f>
        <v>910390</v>
      </c>
      <c r="E18" s="11">
        <f>+E19</f>
        <v>0</v>
      </c>
      <c r="F18" s="11">
        <f>G18+H18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73</v>
      </c>
      <c r="B19" s="10" t="s">
        <v>173</v>
      </c>
      <c r="C19" s="10" t="s">
        <v>174</v>
      </c>
      <c r="D19" s="11">
        <v>910390</v>
      </c>
      <c r="E19" s="11">
        <v>0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2" s="6" customFormat="1" x14ac:dyDescent="0.25">
      <c r="A20" s="8"/>
      <c r="B20" s="8"/>
      <c r="C20" s="8"/>
      <c r="D20" s="9"/>
      <c r="E20" s="9"/>
      <c r="F20" s="9"/>
      <c r="G20" s="9"/>
      <c r="H20" s="9"/>
      <c r="I20" s="9"/>
      <c r="J20" s="9"/>
      <c r="K20" s="9"/>
    </row>
    <row r="21" spans="1:12" x14ac:dyDescent="0.25">
      <c r="A21" s="13" t="s">
        <v>196</v>
      </c>
      <c r="B21" s="13"/>
      <c r="C21" s="13"/>
      <c r="D21" s="13"/>
      <c r="E21" s="13" t="s">
        <v>198</v>
      </c>
      <c r="F21" s="13"/>
      <c r="G21" s="13"/>
      <c r="H21" s="13"/>
      <c r="I21" s="13" t="s">
        <v>199</v>
      </c>
      <c r="J21" s="13"/>
      <c r="K21" s="13"/>
      <c r="L21" s="13"/>
    </row>
    <row r="22" spans="1:12" x14ac:dyDescent="0.25">
      <c r="A22" s="3" t="s">
        <v>197</v>
      </c>
      <c r="B22" s="3"/>
      <c r="C22" s="3"/>
      <c r="D22" s="3"/>
      <c r="E22" s="3" t="s">
        <v>198</v>
      </c>
      <c r="F22" s="3"/>
      <c r="G22" s="3"/>
      <c r="H22" s="3"/>
      <c r="I22" s="3" t="s">
        <v>200</v>
      </c>
      <c r="J22" s="3"/>
      <c r="K22" s="3"/>
      <c r="L22" s="3"/>
    </row>
    <row r="41" spans="1:20" x14ac:dyDescent="0.25">
      <c r="A41" s="12"/>
      <c r="B41" s="12"/>
      <c r="C41" s="12"/>
      <c r="D41" s="12"/>
      <c r="I41" s="12"/>
      <c r="J41" s="12"/>
      <c r="K41" s="12"/>
      <c r="L41" s="12"/>
      <c r="Q41" s="12"/>
      <c r="R41" s="12"/>
      <c r="S41" s="12"/>
      <c r="T41" s="12"/>
    </row>
  </sheetData>
  <mergeCells count="22">
    <mergeCell ref="A21:D21"/>
    <mergeCell ref="A22:D22"/>
    <mergeCell ref="E21:H21"/>
    <mergeCell ref="E22:H22"/>
    <mergeCell ref="I21:L21"/>
    <mergeCell ref="I22:L2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2021-12-09T08:24:28Z</dcterms:created>
  <dcterms:modified xsi:type="dcterms:W3CDTF">2021-12-09T08:24:33Z</dcterms:modified>
</cp:coreProperties>
</file>